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6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<sst xmlns="http://schemas.openxmlformats.org/spreadsheetml/2006/main" count="229" uniqueCount="137">
  <si>
    <t>Број конта</t>
  </si>
  <si>
    <t>Опис</t>
  </si>
  <si>
    <t>Укупно                        (од 6 до 11)</t>
  </si>
  <si>
    <t>Приходи и примања из буџета</t>
  </si>
  <si>
    <t>Из донација и помоћи</t>
  </si>
  <si>
    <t>Из осталих извора</t>
  </si>
  <si>
    <t>Републике</t>
  </si>
  <si>
    <t>Аутономне покрајине</t>
  </si>
  <si>
    <t>Општине / 
града</t>
  </si>
  <si>
    <t>ООСО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</si>
  <si>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</si>
  <si>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</si>
  <si>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</si>
  <si>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</si>
  <si>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</si>
  <si>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</si>
  <si>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</si>
  <si>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</si>
  <si>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</si>
  <si>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</si>
  <si>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Текући трансфери од других нивоа власти</t>
  </si>
  <si>
    <t>Приходи од продаје добара и услуга или закупа од стране тржишних организација</t>
  </si>
  <si>
    <t>Меморандумске ставке за рефундацију расхода</t>
  </si>
  <si>
    <t>Трансфери између буџетских корисника на истом нивоу</t>
  </si>
  <si>
    <t>Приходи из буџета</t>
  </si>
  <si>
    <t>Примања од продаје покретне имовине</t>
  </si>
  <si>
    <t>(У хиљадама динара)</t>
  </si>
  <si>
    <t>Износ извршених расхода и издатака</t>
  </si>
  <si>
    <t>Укупно           (од 6 до 11)</t>
  </si>
  <si>
    <t>Расходи и издаци на терет буџета</t>
  </si>
  <si>
    <t xml:space="preserve">Републике </t>
  </si>
  <si>
    <t>Плате, додаци и накнаде запослених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</si>
  <si>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</si>
  <si>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</si>
  <si>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</si>
  <si>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</si>
  <si>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Износ одобрених апропријација</t>
  </si>
  <si>
    <t>Енергетске услуге</t>
  </si>
  <si>
    <t>Услуге комуникација</t>
  </si>
  <si>
    <t>Трошкови службених путовања у земљи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</si>
  <si>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</si>
  <si>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</si>
  <si>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</si>
  <si>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</si>
  <si>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</si>
  <si>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Репрезентација</t>
  </si>
  <si>
    <t>Остале опште услуге</t>
  </si>
  <si>
    <t>Медицинске услуге</t>
  </si>
  <si>
    <t>Остале специјализоване услуге</t>
  </si>
  <si>
    <t>Административни материјал</t>
  </si>
  <si>
    <t>Материјали за саобраћај</t>
  </si>
  <si>
    <t>Медицински и лабораторијски материјали</t>
  </si>
  <si>
    <t>Материјали за посебне намене</t>
  </si>
  <si>
    <t>Амортизација зграда и грађевинскиx објеката</t>
  </si>
  <si>
    <t>Амортизација опреме</t>
  </si>
  <si>
    <t>Остали порези</t>
  </si>
  <si>
    <t>Обавезне таксе</t>
  </si>
  <si>
    <t>Новчане казне и пенали</t>
  </si>
  <si>
    <t>Опрема за саобраћај</t>
  </si>
  <si>
    <t>Административна опрема</t>
  </si>
  <si>
    <t>Опрема за заштиту животне средине</t>
  </si>
  <si>
    <t>СОЦИЈАЛНИ ДОПРИНОСИ НА ТЕРЕТ ПОСЛОДАВЦА</t>
  </si>
  <si>
    <t>421100</t>
  </si>
  <si>
    <t xml:space="preserve">Награде запосленима </t>
  </si>
  <si>
    <t>СТАЛНИ ТРОШКОВИ</t>
  </si>
  <si>
    <t>( у хиљадама динара )</t>
  </si>
  <si>
    <t xml:space="preserve">УСЛУГЕ ПО УГОВОРУ </t>
  </si>
  <si>
    <t xml:space="preserve">СПЕЦИЈАЛИЗОВАНЕ УСЛУГЕ </t>
  </si>
  <si>
    <t xml:space="preserve">МАТЕРИЈАЛ </t>
  </si>
  <si>
    <t>12</t>
  </si>
  <si>
    <t>Мешовити приходи</t>
  </si>
  <si>
    <t xml:space="preserve">МАШИНЕ И ОПРЕМА </t>
  </si>
  <si>
    <t>УКУПНИ РАСХОДИ И ИЗДАЦИ</t>
  </si>
  <si>
    <t>745100 771000</t>
  </si>
  <si>
    <t>413100 414100</t>
  </si>
  <si>
    <t>Боловања    на теретфондова</t>
  </si>
  <si>
    <t xml:space="preserve">Отпремнине </t>
  </si>
  <si>
    <t>425200</t>
  </si>
  <si>
    <t>424900                                       425100</t>
  </si>
  <si>
    <t>512100</t>
  </si>
  <si>
    <t>512200</t>
  </si>
  <si>
    <t>Непокретна опрема</t>
  </si>
  <si>
    <t>Медицинска опрема</t>
  </si>
  <si>
    <t>Материјали за одржавање хигијене</t>
  </si>
  <si>
    <t xml:space="preserve">ПОРЕЗИ, ТАКСЕ И КАЗНЕ </t>
  </si>
  <si>
    <t>Новчане казне по решењу судова</t>
  </si>
  <si>
    <t>ПЛАТЕ И ДОПРИНОСИ</t>
  </si>
  <si>
    <t>Накнаде трошкова</t>
  </si>
  <si>
    <t>Комунал. Усл.</t>
  </si>
  <si>
    <t>ТЕКУЋЕ ПОПРАВКЕ</t>
  </si>
  <si>
    <t>Текуће поправке и зграда</t>
  </si>
  <si>
    <t>Текуће поправке опреме</t>
  </si>
  <si>
    <t>АМОРТИЗАЦИЈА</t>
  </si>
  <si>
    <t>13</t>
  </si>
  <si>
    <t>УКУПНИ ПРИХОДИ</t>
  </si>
  <si>
    <t>Банкар.ус.</t>
  </si>
  <si>
    <t>Осигурање</t>
  </si>
  <si>
    <t>Приход на дан 31.12. 2014.г.</t>
  </si>
  <si>
    <t xml:space="preserve">Параметри </t>
  </si>
  <si>
    <t>Параметри</t>
  </si>
  <si>
    <t xml:space="preserve">Износ ПРОЈЕКЦИЈЕ расхода у 2015.г. </t>
  </si>
  <si>
    <t>ПАРАМЕТРИ</t>
  </si>
  <si>
    <t>Издаци на дан 31.12. 2014.г.</t>
  </si>
  <si>
    <t xml:space="preserve">Износ ПРОЈЕКЦИЈЕ расхода  у 2015.г. </t>
  </si>
  <si>
    <t>SA NSZ</t>
  </si>
  <si>
    <t>Укупни приходи</t>
  </si>
  <si>
    <t>Укупни расходи</t>
  </si>
  <si>
    <t>Разлика</t>
  </si>
  <si>
    <t xml:space="preserve">ПРОЈЕКЦИЈА 2015 </t>
  </si>
  <si>
    <t>УКУПНО ОД 6 ДО 11</t>
  </si>
  <si>
    <t>Остали извори</t>
  </si>
  <si>
    <t>Општина</t>
  </si>
  <si>
    <t>РФЗО</t>
  </si>
  <si>
    <t>УКУПНО</t>
  </si>
  <si>
    <t>Приходи на дан 31.12. 2015.г.</t>
  </si>
  <si>
    <t>Издаци на дан 31.12. 2015.г.</t>
  </si>
  <si>
    <t>Износ ПРОЈЕКЦИЈЕ прихода и примања у 2016.г.</t>
  </si>
  <si>
    <t xml:space="preserve">Износ ПРОЈЕКЦИЈЕ расхода у 2016.г. </t>
  </si>
  <si>
    <t>Република</t>
  </si>
  <si>
    <t>Накнаде штете од држ.органа</t>
  </si>
  <si>
    <t>Издаци на дан 28.04. 2016.г.</t>
  </si>
  <si>
    <t>Издаци на дан 28.04.2016.</t>
  </si>
  <si>
    <t>Издаци на дан 28.04.2016</t>
  </si>
  <si>
    <t>Трошкови служб.путовања у оквиру р.рада</t>
  </si>
  <si>
    <t>Материјали за очување животне сред.</t>
  </si>
  <si>
    <t>Накнаде члан.управ. И надзор. Одбора</t>
  </si>
  <si>
    <t>ПО ИЗВОРИМА ФИНАНСИРАЊА</t>
  </si>
  <si>
    <t>Приход од полиса осигурања</t>
  </si>
  <si>
    <t>Материјали за стручно усавр.</t>
  </si>
  <si>
    <t>Текући добровољни трансфери од правних лица</t>
  </si>
  <si>
    <t>2019</t>
  </si>
  <si>
    <t>ФИНСИЈСКИ ПЛАН  ДОМА ЗДРАВЉА др ЉУБИНКО ЂОРЂЕВИЋ ЗА 2019.г.</t>
  </si>
  <si>
    <t>ИЗНОС ПЛАНИРАНИХ ПРИХОДА И ПРИМАЊА ЗА 2019.g. ПО ИЗВОРИМА ФИНАНСИРАЊА</t>
  </si>
  <si>
    <t>ИЗНОС ПЛАНИРАНИХ РАСХОДА ПО УЗВОРИМА ФИНАНСИРАЊА ЗА 2019.г.</t>
  </si>
  <si>
    <t>ИЗНОС ПЛАНИРАНИХ РАСХОДА ПО ИЗВОРИМА ФИНАНСИРАЊА ЗА 2019.г.</t>
  </si>
  <si>
    <t>Закуп имовине</t>
  </si>
  <si>
    <t>ОКТОБАР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</si>
</sst>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XDR&quot;;\-#,##0\ &quot;XDR&quot;"/>
    <numFmt numFmtId="167" formatCode="#,##0\ &quot;XDR&quot;;[Red]\-#,##0\ &quot;XDR&quot;"/>
    <numFmt numFmtId="168" formatCode="#,##0.00\ &quot;XDR&quot;;\-#,##0.00\ &quot;XDR&quot;"/>
    <numFmt numFmtId="169" formatCode="#,##0.00\ &quot;XDR&quot;;[Red]\-#,##0.00\ &quot;XDR&quot;"/>
    <numFmt numFmtId="170" formatCode="_-* #,##0\ &quot;XDR&quot;_-;\-* #,##0\ &quot;XDR&quot;_-;_-* &quot;-&quot;\ &quot;XDR&quot;_-;_-@_-"/>
    <numFmt numFmtId="171" formatCode="_-* #,##0\ _X_D_R_-;\-* #,##0\ _X_D_R_-;_-* &quot;-&quot;\ _X_D_R_-;_-@_-"/>
    <numFmt numFmtId="172" formatCode="_-* #,##0.00\ &quot;XDR&quot;_-;\-* #,##0.00\ &quot;XDR&quot;_-;_-* &quot;-&quot;??\ &quot;XDR&quot;_-;_-@_-"/>
    <numFmt numFmtId="173" formatCode="_-* #,##0.00\ _X_D_R_-;\-* #,##0.00\ _X_D_R_-;_-* &quot;-&quot;??\ _X_D_R_-;_-@_-"/>
    <numFmt numFmtId="174" formatCode="&quot;RSD &quot;#,##0;\-&quot;RSD &quot;#,##0"/>
    <numFmt numFmtId="175" formatCode="&quot;RSD &quot;#,##0;[Red]\-&quot;RSD &quot;#,##0"/>
    <numFmt numFmtId="176" formatCode="&quot;RSD &quot;#,##0.00;\-&quot;RSD &quot;#,##0.00"/>
    <numFmt numFmtId="177" formatCode="&quot;RSD &quot;#,##0.00;[Red]\-&quot;RSD &quot;#,##0.00"/>
    <numFmt numFmtId="178" formatCode="_-&quot;RSD &quot;* #,##0_-;\-&quot;RSD &quot;* #,##0_-;_-&quot;RSD &quot;* &quot;-&quot;_-;_-@_-"/>
    <numFmt numFmtId="179" formatCode="_-&quot;RSD &quot;* #,##0.00_-;\-&quot;RSD &quot;* #,##0.00_-;_-&quot;RSD &quot;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&quot;Din&quot;_-;\-* #,##0\ &quot;Din&quot;_-;_-* &quot;-&quot;\ &quot;Din&quot;_-;_-@_-"/>
    <numFmt numFmtId="189" formatCode="_-* #,##0\ _D_i_n_-;\-* #,##0\ _D_i_n_-;_-* &quot;-&quot;\ _D_i_n_-;_-@_-"/>
    <numFmt numFmtId="190" formatCode="_-* #,##0.00\ &quot;Din&quot;_-;\-* #,##0.00\ &quot;Din&quot;_-;_-* &quot;-&quot;??\ &quot;Din&quot;_-;_-@_-"/>
    <numFmt numFmtId="191" formatCode="_-* #,##0.00\ _D_i_n_-;\-* #,##0.00\ _D_i_n_-;_-* &quot;-&quot;??\ _D_i_n_-;_-@_-"/>
    <numFmt numFmtId="192" formatCode="#,###"/>
    <numFmt numFmtId="193" formatCode="[$-241A]d\.\ mmmm\ 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241A]dddd\,\ 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sz val="10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Times New Roman"/>
      <family val="1"/>
    </font>
    <font>
      <b/>
      <sz val="10"/>
      <color rgb="FFC0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7">
    <xf numFmtId="0" fontId="0" fillId="0" borderId="0" xfId="0" applyFont="1" applyAlignment="1">
      <alignment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 wrapText="1"/>
      <protection/>
    </xf>
    <xf numFmtId="192" fontId="4" fillId="0" borderId="10" xfId="57" applyNumberFormat="1" applyFont="1" applyBorder="1" applyAlignment="1">
      <alignment horizontal="right" wrapText="1"/>
      <protection/>
    </xf>
    <xf numFmtId="192" fontId="3" fillId="0" borderId="10" xfId="57" applyNumberFormat="1" applyFont="1" applyBorder="1" applyAlignment="1" applyProtection="1">
      <alignment horizontal="right" wrapText="1"/>
      <protection locked="0"/>
    </xf>
    <xf numFmtId="192" fontId="3" fillId="0" borderId="10" xfId="57" applyNumberFormat="1" applyFont="1" applyBorder="1" applyAlignment="1">
      <alignment horizontal="right" wrapText="1"/>
      <protection/>
    </xf>
    <xf numFmtId="49" fontId="4" fillId="0" borderId="10" xfId="59" applyNumberFormat="1" applyFont="1" applyBorder="1" applyAlignment="1">
      <alignment horizontal="center" vertical="center" wrapText="1"/>
      <protection/>
    </xf>
    <xf numFmtId="192" fontId="4" fillId="0" borderId="11" xfId="57" applyNumberFormat="1" applyFont="1" applyBorder="1" applyAlignment="1">
      <alignment horizontal="right" wrapText="1"/>
      <protection/>
    </xf>
    <xf numFmtId="0" fontId="2" fillId="0" borderId="0" xfId="57" applyFont="1">
      <alignment/>
      <protection/>
    </xf>
    <xf numFmtId="192" fontId="3" fillId="0" borderId="10" xfId="57" applyNumberFormat="1" applyFont="1" applyBorder="1" applyAlignment="1" applyProtection="1">
      <alignment horizontal="right" wrapText="1"/>
      <protection locked="0"/>
    </xf>
    <xf numFmtId="192" fontId="4" fillId="0" borderId="12" xfId="57" applyNumberFormat="1" applyFont="1" applyBorder="1" applyAlignment="1">
      <alignment horizontal="right" wrapText="1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10" xfId="57" applyFont="1" applyBorder="1" applyAlignment="1">
      <alignment vertical="center" wrapText="1"/>
      <protection/>
    </xf>
    <xf numFmtId="0" fontId="3" fillId="0" borderId="10" xfId="57" applyFont="1" applyBorder="1" applyAlignment="1">
      <alignment vertical="center" wrapText="1"/>
      <protection/>
    </xf>
    <xf numFmtId="0" fontId="4" fillId="0" borderId="11" xfId="57" applyFont="1" applyBorder="1" applyAlignment="1">
      <alignment vertical="center" wrapText="1"/>
      <protection/>
    </xf>
    <xf numFmtId="0" fontId="4" fillId="0" borderId="13" xfId="57" applyFont="1" applyBorder="1" applyAlignment="1">
      <alignment horizontal="center" vertical="center" wrapText="1"/>
      <protection/>
    </xf>
    <xf numFmtId="49" fontId="4" fillId="0" borderId="13" xfId="59" applyNumberFormat="1" applyFont="1" applyBorder="1" applyAlignment="1">
      <alignment horizontal="center" vertical="center" wrapText="1"/>
      <protection/>
    </xf>
    <xf numFmtId="192" fontId="3" fillId="0" borderId="13" xfId="57" applyNumberFormat="1" applyFont="1" applyBorder="1" applyAlignment="1" applyProtection="1">
      <alignment horizontal="right" wrapText="1"/>
      <protection locked="0"/>
    </xf>
    <xf numFmtId="192" fontId="3" fillId="0" borderId="13" xfId="57" applyNumberFormat="1" applyFont="1" applyBorder="1" applyAlignment="1" applyProtection="1">
      <alignment horizontal="right" wrapText="1"/>
      <protection locked="0"/>
    </xf>
    <xf numFmtId="0" fontId="4" fillId="0" borderId="13" xfId="57" applyFont="1" applyBorder="1" applyAlignment="1">
      <alignment horizontal="center" wrapText="1"/>
      <protection/>
    </xf>
    <xf numFmtId="49" fontId="3" fillId="0" borderId="10" xfId="59" applyNumberFormat="1" applyFont="1" applyBorder="1" applyAlignment="1">
      <alignment horizontal="center" vertical="center" wrapText="1"/>
      <protection/>
    </xf>
    <xf numFmtId="187" fontId="2" fillId="0" borderId="13" xfId="42" applyFont="1" applyBorder="1" applyAlignment="1">
      <alignment vertical="center"/>
    </xf>
    <xf numFmtId="2" fontId="3" fillId="0" borderId="13" xfId="57" applyNumberFormat="1" applyFont="1" applyBorder="1" applyAlignment="1" applyProtection="1">
      <alignment horizontal="right" wrapText="1"/>
      <protection locked="0"/>
    </xf>
    <xf numFmtId="2" fontId="4" fillId="0" borderId="13" xfId="57" applyNumberFormat="1" applyFont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192" fontId="4" fillId="0" borderId="10" xfId="57" applyNumberFormat="1" applyFont="1" applyBorder="1" applyAlignment="1" applyProtection="1">
      <alignment horizontal="right" wrapText="1"/>
      <protection locked="0"/>
    </xf>
    <xf numFmtId="0" fontId="3" fillId="0" borderId="12" xfId="57" applyFont="1" applyBorder="1" applyAlignment="1">
      <alignment horizontal="center" vertical="center" wrapText="1"/>
      <protection/>
    </xf>
    <xf numFmtId="0" fontId="3" fillId="0" borderId="0" xfId="57" applyFont="1" applyAlignment="1">
      <alignment horizontal="center" vertical="center" wrapText="1"/>
      <protection/>
    </xf>
    <xf numFmtId="0" fontId="3" fillId="0" borderId="14" xfId="57" applyFont="1" applyBorder="1" applyAlignment="1">
      <alignment vertical="center" wrapText="1"/>
      <protection/>
    </xf>
    <xf numFmtId="192" fontId="3" fillId="0" borderId="14" xfId="57" applyNumberFormat="1" applyFont="1" applyBorder="1" applyAlignment="1" applyProtection="1">
      <alignment horizontal="right" wrapText="1"/>
      <protection locked="0"/>
    </xf>
    <xf numFmtId="192" fontId="3" fillId="0" borderId="15" xfId="57" applyNumberFormat="1" applyFont="1" applyBorder="1" applyAlignment="1" applyProtection="1">
      <alignment horizontal="right" wrapText="1"/>
      <protection locked="0"/>
    </xf>
    <xf numFmtId="0" fontId="0" fillId="0" borderId="16" xfId="0" applyBorder="1" applyAlignment="1">
      <alignment/>
    </xf>
    <xf numFmtId="0" fontId="4" fillId="0" borderId="12" xfId="57" applyFont="1" applyBorder="1" applyAlignment="1">
      <alignment vertical="center" wrapText="1"/>
      <protection/>
    </xf>
    <xf numFmtId="49" fontId="3" fillId="0" borderId="14" xfId="59" applyNumberFormat="1" applyFont="1" applyBorder="1" applyAlignment="1">
      <alignment horizontal="center" vertical="center" wrapText="1"/>
      <protection/>
    </xf>
    <xf numFmtId="0" fontId="4" fillId="0" borderId="14" xfId="59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horizontal="center" vertical="center" wrapText="1"/>
      <protection/>
    </xf>
    <xf numFmtId="192" fontId="3" fillId="0" borderId="17" xfId="57" applyNumberFormat="1" applyFont="1" applyBorder="1" applyAlignment="1" applyProtection="1">
      <alignment horizontal="right" wrapText="1"/>
      <protection locked="0"/>
    </xf>
    <xf numFmtId="0" fontId="4" fillId="0" borderId="0" xfId="57" applyFont="1" applyAlignment="1">
      <alignment vertical="center" wrapText="1"/>
      <protection/>
    </xf>
    <xf numFmtId="192" fontId="4" fillId="0" borderId="0" xfId="57" applyNumberFormat="1" applyFont="1" applyAlignment="1">
      <alignment horizontal="right" wrapText="1"/>
      <protection/>
    </xf>
    <xf numFmtId="0" fontId="3" fillId="0" borderId="12" xfId="57" applyFont="1" applyBorder="1" applyAlignment="1">
      <alignment vertical="center" wrapText="1"/>
      <protection/>
    </xf>
    <xf numFmtId="192" fontId="3" fillId="0" borderId="12" xfId="57" applyNumberFormat="1" applyFont="1" applyBorder="1" applyAlignment="1" applyProtection="1">
      <alignment horizontal="right" wrapText="1"/>
      <protection locked="0"/>
    </xf>
    <xf numFmtId="0" fontId="0" fillId="0" borderId="0" xfId="0" applyAlignment="1">
      <alignment/>
    </xf>
    <xf numFmtId="187" fontId="0" fillId="0" borderId="0" xfId="42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3" fillId="0" borderId="10" xfId="57" applyFont="1" applyBorder="1" applyAlignment="1">
      <alignment vertical="center"/>
      <protection/>
    </xf>
    <xf numFmtId="192" fontId="4" fillId="0" borderId="10" xfId="57" applyNumberFormat="1" applyFont="1" applyBorder="1" applyAlignment="1">
      <alignment horizontal="center" wrapText="1"/>
      <protection/>
    </xf>
    <xf numFmtId="192" fontId="3" fillId="0" borderId="14" xfId="57" applyNumberFormat="1" applyFont="1" applyBorder="1" applyAlignment="1">
      <alignment horizontal="right" wrapText="1"/>
      <protection/>
    </xf>
    <xf numFmtId="0" fontId="3" fillId="0" borderId="13" xfId="42" applyNumberFormat="1" applyFont="1" applyBorder="1" applyAlignment="1" applyProtection="1">
      <alignment horizontal="right" wrapText="1"/>
      <protection locked="0"/>
    </xf>
    <xf numFmtId="0" fontId="3" fillId="0" borderId="13" xfId="57" applyFont="1" applyBorder="1" applyAlignment="1" applyProtection="1">
      <alignment horizontal="right" wrapText="1"/>
      <protection locked="0"/>
    </xf>
    <xf numFmtId="0" fontId="43" fillId="0" borderId="13" xfId="42" applyNumberFormat="1" applyFont="1" applyBorder="1" applyAlignment="1" applyProtection="1">
      <alignment horizontal="right" wrapText="1"/>
      <protection locked="0"/>
    </xf>
    <xf numFmtId="192" fontId="3" fillId="33" borderId="14" xfId="57" applyNumberFormat="1" applyFont="1" applyFill="1" applyBorder="1" applyAlignment="1" applyProtection="1">
      <alignment horizontal="right" wrapText="1"/>
      <protection locked="0"/>
    </xf>
    <xf numFmtId="192" fontId="4" fillId="0" borderId="12" xfId="57" applyNumberFormat="1" applyFont="1" applyBorder="1" applyAlignment="1">
      <alignment horizontal="center" wrapText="1"/>
      <protection/>
    </xf>
    <xf numFmtId="192" fontId="4" fillId="33" borderId="10" xfId="57" applyNumberFormat="1" applyFont="1" applyFill="1" applyBorder="1" applyAlignment="1">
      <alignment horizontal="right" wrapText="1"/>
      <protection/>
    </xf>
    <xf numFmtId="192" fontId="4" fillId="33" borderId="10" xfId="57" applyNumberFormat="1" applyFont="1" applyFill="1" applyBorder="1" applyAlignment="1">
      <alignment horizontal="center" wrapText="1"/>
      <protection/>
    </xf>
    <xf numFmtId="192" fontId="3" fillId="33" borderId="10" xfId="57" applyNumberFormat="1" applyFont="1" applyFill="1" applyBorder="1" applyAlignment="1" applyProtection="1">
      <alignment horizontal="right" wrapText="1"/>
      <protection locked="0"/>
    </xf>
    <xf numFmtId="0" fontId="4" fillId="33" borderId="10" xfId="57" applyFont="1" applyFill="1" applyBorder="1" applyAlignment="1">
      <alignment horizontal="center" wrapText="1"/>
      <protection/>
    </xf>
    <xf numFmtId="192" fontId="4" fillId="0" borderId="13" xfId="57" applyNumberFormat="1" applyFont="1" applyBorder="1" applyAlignment="1" applyProtection="1">
      <alignment horizontal="right" wrapText="1"/>
      <protection locked="0"/>
    </xf>
    <xf numFmtId="0" fontId="4" fillId="0" borderId="14" xfId="57" applyFont="1" applyBorder="1" applyAlignment="1">
      <alignment vertical="center" wrapText="1"/>
      <protection/>
    </xf>
    <xf numFmtId="192" fontId="4" fillId="33" borderId="11" xfId="57" applyNumberFormat="1" applyFont="1" applyFill="1" applyBorder="1" applyAlignment="1">
      <alignment horizontal="right" wrapText="1"/>
      <protection/>
    </xf>
    <xf numFmtId="49" fontId="4" fillId="33" borderId="10" xfId="59" applyNumberFormat="1" applyFont="1" applyFill="1" applyBorder="1" applyAlignment="1">
      <alignment horizontal="center" vertical="center" wrapText="1"/>
      <protection/>
    </xf>
    <xf numFmtId="192" fontId="4" fillId="33" borderId="10" xfId="57" applyNumberFormat="1" applyFont="1" applyFill="1" applyBorder="1" applyAlignment="1" applyProtection="1">
      <alignment horizontal="right" wrapText="1"/>
      <protection locked="0"/>
    </xf>
    <xf numFmtId="192" fontId="4" fillId="33" borderId="12" xfId="57" applyNumberFormat="1" applyFont="1" applyFill="1" applyBorder="1" applyAlignment="1">
      <alignment horizontal="right" wrapText="1"/>
      <protection/>
    </xf>
    <xf numFmtId="192" fontId="43" fillId="33" borderId="10" xfId="57" applyNumberFormat="1" applyFont="1" applyFill="1" applyBorder="1" applyAlignment="1" applyProtection="1">
      <alignment horizontal="right" wrapText="1"/>
      <protection locked="0"/>
    </xf>
    <xf numFmtId="192" fontId="44" fillId="33" borderId="10" xfId="57" applyNumberFormat="1" applyFont="1" applyFill="1" applyBorder="1" applyAlignment="1">
      <alignment horizontal="right" wrapText="1"/>
      <protection/>
    </xf>
    <xf numFmtId="0" fontId="4" fillId="33" borderId="14" xfId="59" applyFont="1" applyFill="1" applyBorder="1" applyAlignment="1">
      <alignment horizontal="center" vertical="center" wrapText="1"/>
      <protection/>
    </xf>
    <xf numFmtId="192" fontId="43" fillId="33" borderId="12" xfId="57" applyNumberFormat="1" applyFont="1" applyFill="1" applyBorder="1" applyAlignment="1" applyProtection="1">
      <alignment horizontal="right" wrapText="1"/>
      <protection locked="0"/>
    </xf>
    <xf numFmtId="14" fontId="0" fillId="0" borderId="0" xfId="0" applyNumberFormat="1" applyAlignment="1">
      <alignment/>
    </xf>
    <xf numFmtId="0" fontId="42" fillId="0" borderId="0" xfId="0" applyFont="1" applyAlignment="1">
      <alignment/>
    </xf>
    <xf numFmtId="3" fontId="0" fillId="0" borderId="10" xfId="42" applyNumberFormat="1" applyBorder="1" applyAlignment="1">
      <alignment/>
    </xf>
    <xf numFmtId="0" fontId="0" fillId="0" borderId="10" xfId="42" applyNumberFormat="1" applyBorder="1" applyAlignment="1">
      <alignment/>
    </xf>
    <xf numFmtId="0" fontId="0" fillId="0" borderId="14" xfId="42" applyNumberFormat="1" applyBorder="1" applyAlignment="1">
      <alignment/>
    </xf>
    <xf numFmtId="192" fontId="45" fillId="0" borderId="10" xfId="57" applyNumberFormat="1" applyFont="1" applyBorder="1" applyAlignment="1" applyProtection="1">
      <alignment horizontal="right" wrapText="1"/>
      <protection locked="0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13" xfId="57" applyFont="1" applyBorder="1" applyAlignment="1">
      <alignment vertical="center"/>
      <protection/>
    </xf>
    <xf numFmtId="0" fontId="5" fillId="0" borderId="13" xfId="57" applyFont="1" applyBorder="1" applyAlignment="1">
      <alignment vertical="center"/>
      <protection/>
    </xf>
    <xf numFmtId="0" fontId="4" fillId="0" borderId="18" xfId="57" applyFont="1" applyBorder="1" applyAlignment="1">
      <alignment horizontal="center" vertical="center" wrapText="1"/>
      <protection/>
    </xf>
    <xf numFmtId="192" fontId="4" fillId="0" borderId="13" xfId="57" applyNumberFormat="1" applyFont="1" applyBorder="1" applyAlignment="1">
      <alignment horizontal="center" wrapText="1"/>
      <protection/>
    </xf>
    <xf numFmtId="192" fontId="3" fillId="0" borderId="13" xfId="57" applyNumberFormat="1" applyFont="1" applyBorder="1" applyAlignment="1">
      <alignment horizontal="right" wrapText="1"/>
      <protection/>
    </xf>
    <xf numFmtId="192" fontId="4" fillId="0" borderId="13" xfId="57" applyNumberFormat="1" applyFont="1" applyBorder="1" applyAlignment="1">
      <alignment horizontal="right" wrapText="1"/>
      <protection/>
    </xf>
    <xf numFmtId="0" fontId="0" fillId="0" borderId="13" xfId="0" applyBorder="1" applyAlignment="1">
      <alignment/>
    </xf>
    <xf numFmtId="192" fontId="4" fillId="0" borderId="17" xfId="57" applyNumberFormat="1" applyFont="1" applyBorder="1" applyAlignment="1">
      <alignment horizontal="right" wrapText="1"/>
      <protection/>
    </xf>
    <xf numFmtId="0" fontId="6" fillId="0" borderId="13" xfId="57" applyFont="1" applyBorder="1" applyAlignment="1">
      <alignment vertical="center"/>
      <protection/>
    </xf>
    <xf numFmtId="192" fontId="4" fillId="0" borderId="19" xfId="57" applyNumberFormat="1" applyFont="1" applyBorder="1" applyAlignment="1">
      <alignment horizontal="right" wrapText="1"/>
      <protection/>
    </xf>
    <xf numFmtId="0" fontId="2" fillId="0" borderId="20" xfId="57" applyFont="1" applyBorder="1" applyAlignment="1">
      <alignment vertical="center"/>
      <protection/>
    </xf>
    <xf numFmtId="0" fontId="41" fillId="0" borderId="21" xfId="0" applyFont="1" applyBorder="1" applyAlignment="1">
      <alignment/>
    </xf>
    <xf numFmtId="0" fontId="4" fillId="0" borderId="22" xfId="57" applyFont="1" applyBorder="1" applyAlignment="1">
      <alignment horizontal="center" vertical="center" wrapText="1"/>
      <protection/>
    </xf>
    <xf numFmtId="0" fontId="41" fillId="0" borderId="23" xfId="0" applyFont="1" applyBorder="1" applyAlignment="1">
      <alignment/>
    </xf>
    <xf numFmtId="0" fontId="4" fillId="0" borderId="23" xfId="57" applyFont="1" applyBorder="1" applyAlignment="1">
      <alignment horizontal="center" vertical="center" wrapText="1"/>
      <protection/>
    </xf>
    <xf numFmtId="49" fontId="4" fillId="0" borderId="22" xfId="59" applyNumberFormat="1" applyFont="1" applyBorder="1" applyAlignment="1">
      <alignment horizontal="center" vertical="center" wrapText="1"/>
      <protection/>
    </xf>
    <xf numFmtId="192" fontId="4" fillId="0" borderId="24" xfId="57" applyNumberFormat="1" applyFont="1" applyBorder="1" applyAlignment="1">
      <alignment horizontal="center" wrapText="1"/>
      <protection/>
    </xf>
    <xf numFmtId="192" fontId="4" fillId="0" borderId="23" xfId="57" applyNumberFormat="1" applyFont="1" applyBorder="1" applyAlignment="1">
      <alignment horizontal="center" wrapText="1"/>
      <protection/>
    </xf>
    <xf numFmtId="3" fontId="3" fillId="0" borderId="22" xfId="42" applyNumberFormat="1" applyFont="1" applyBorder="1" applyAlignment="1" applyProtection="1">
      <alignment horizontal="right" wrapText="1"/>
      <protection locked="0"/>
    </xf>
    <xf numFmtId="0" fontId="41" fillId="0" borderId="23" xfId="42" applyNumberFormat="1" applyFont="1" applyBorder="1" applyAlignment="1">
      <alignment/>
    </xf>
    <xf numFmtId="0" fontId="4" fillId="0" borderId="24" xfId="57" applyFont="1" applyBorder="1" applyAlignment="1">
      <alignment horizontal="right" wrapText="1"/>
      <protection/>
    </xf>
    <xf numFmtId="0" fontId="4" fillId="0" borderId="23" xfId="57" applyFont="1" applyBorder="1" applyAlignment="1">
      <alignment horizontal="right" wrapText="1"/>
      <protection/>
    </xf>
    <xf numFmtId="0" fontId="3" fillId="0" borderId="22" xfId="42" applyNumberFormat="1" applyFont="1" applyBorder="1" applyAlignment="1" applyProtection="1">
      <alignment horizontal="right" wrapText="1"/>
      <protection locked="0"/>
    </xf>
    <xf numFmtId="0" fontId="0" fillId="0" borderId="23" xfId="42" applyNumberFormat="1" applyBorder="1" applyAlignment="1">
      <alignment/>
    </xf>
    <xf numFmtId="0" fontId="0" fillId="0" borderId="23" xfId="0" applyBorder="1" applyAlignment="1">
      <alignment/>
    </xf>
    <xf numFmtId="0" fontId="41" fillId="0" borderId="23" xfId="0" applyFont="1" applyBorder="1" applyAlignment="1">
      <alignment/>
    </xf>
    <xf numFmtId="192" fontId="4" fillId="0" borderId="24" xfId="57" applyNumberFormat="1" applyFont="1" applyBorder="1" applyAlignment="1" applyProtection="1">
      <alignment horizontal="right" wrapText="1"/>
      <protection locked="0"/>
    </xf>
    <xf numFmtId="192" fontId="4" fillId="0" borderId="23" xfId="57" applyNumberFormat="1" applyFont="1" applyBorder="1" applyAlignment="1" applyProtection="1">
      <alignment horizontal="right" wrapText="1"/>
      <protection locked="0"/>
    </xf>
    <xf numFmtId="0" fontId="4" fillId="0" borderId="22" xfId="42" applyNumberFormat="1" applyFont="1" applyBorder="1" applyAlignment="1" applyProtection="1">
      <alignment horizontal="right" wrapText="1"/>
      <protection locked="0"/>
    </xf>
    <xf numFmtId="0" fontId="0" fillId="0" borderId="23" xfId="42" applyNumberFormat="1" applyBorder="1" applyAlignment="1">
      <alignment/>
    </xf>
    <xf numFmtId="3" fontId="0" fillId="0" borderId="23" xfId="42" applyNumberFormat="1" applyBorder="1" applyAlignment="1">
      <alignment/>
    </xf>
    <xf numFmtId="0" fontId="26" fillId="0" borderId="23" xfId="42" applyNumberFormat="1" applyFont="1" applyBorder="1" applyAlignment="1">
      <alignment/>
    </xf>
    <xf numFmtId="192" fontId="4" fillId="0" borderId="24" xfId="57" applyNumberFormat="1" applyFont="1" applyBorder="1" applyAlignment="1">
      <alignment horizontal="right" wrapText="1"/>
      <protection/>
    </xf>
    <xf numFmtId="192" fontId="4" fillId="0" borderId="23" xfId="57" applyNumberFormat="1" applyFont="1" applyBorder="1" applyAlignment="1">
      <alignment horizontal="right" wrapText="1"/>
      <protection/>
    </xf>
    <xf numFmtId="187" fontId="0" fillId="0" borderId="23" xfId="42" applyBorder="1" applyAlignment="1">
      <alignment/>
    </xf>
    <xf numFmtId="0" fontId="0" fillId="0" borderId="24" xfId="0" applyBorder="1" applyAlignment="1">
      <alignment/>
    </xf>
    <xf numFmtId="0" fontId="41" fillId="0" borderId="23" xfId="0" applyFont="1" applyBorder="1" applyAlignment="1">
      <alignment/>
    </xf>
    <xf numFmtId="0" fontId="4" fillId="0" borderId="24" xfId="57" applyFont="1" applyBorder="1" applyAlignment="1">
      <alignment vertical="center"/>
      <protection/>
    </xf>
    <xf numFmtId="192" fontId="4" fillId="0" borderId="25" xfId="57" applyNumberFormat="1" applyFont="1" applyBorder="1" applyAlignment="1">
      <alignment horizontal="right" wrapText="1"/>
      <protection/>
    </xf>
    <xf numFmtId="192" fontId="4" fillId="0" borderId="26" xfId="57" applyNumberFormat="1" applyFont="1" applyBorder="1" applyAlignment="1">
      <alignment horizontal="right" wrapText="1"/>
      <protection/>
    </xf>
    <xf numFmtId="0" fontId="0" fillId="0" borderId="27" xfId="42" applyNumberFormat="1" applyBorder="1" applyAlignment="1">
      <alignment/>
    </xf>
    <xf numFmtId="0" fontId="2" fillId="0" borderId="24" xfId="57" applyFont="1" applyBorder="1" applyAlignment="1">
      <alignment vertical="center"/>
      <protection/>
    </xf>
    <xf numFmtId="0" fontId="41" fillId="0" borderId="23" xfId="0" applyFont="1" applyBorder="1" applyAlignment="1">
      <alignment/>
    </xf>
    <xf numFmtId="2" fontId="4" fillId="0" borderId="22" xfId="57" applyNumberFormat="1" applyFont="1" applyBorder="1" applyAlignment="1">
      <alignment horizontal="center" vertical="center" wrapText="1"/>
      <protection/>
    </xf>
    <xf numFmtId="0" fontId="4" fillId="0" borderId="22" xfId="57" applyFont="1" applyBorder="1" applyAlignment="1">
      <alignment horizontal="center" wrapText="1"/>
      <protection/>
    </xf>
    <xf numFmtId="2" fontId="3" fillId="0" borderId="22" xfId="57" applyNumberFormat="1" applyFont="1" applyBorder="1" applyAlignment="1" applyProtection="1">
      <alignment horizontal="right" wrapText="1"/>
      <protection locked="0"/>
    </xf>
    <xf numFmtId="187" fontId="0" fillId="0" borderId="23" xfId="42" applyBorder="1" applyAlignment="1">
      <alignment/>
    </xf>
    <xf numFmtId="192" fontId="4" fillId="0" borderId="28" xfId="57" applyNumberFormat="1" applyFont="1" applyBorder="1" applyAlignment="1">
      <alignment horizontal="right" wrapText="1"/>
      <protection/>
    </xf>
    <xf numFmtId="192" fontId="4" fillId="0" borderId="29" xfId="57" applyNumberFormat="1" applyFont="1" applyBorder="1" applyAlignment="1">
      <alignment horizontal="right" wrapText="1"/>
      <protection/>
    </xf>
    <xf numFmtId="0" fontId="4" fillId="0" borderId="30" xfId="57" applyFont="1" applyBorder="1" applyAlignment="1">
      <alignment horizontal="center" vertical="center" wrapText="1"/>
      <protection/>
    </xf>
    <xf numFmtId="0" fontId="0" fillId="0" borderId="26" xfId="42" applyNumberFormat="1" applyBorder="1" applyAlignment="1">
      <alignment/>
    </xf>
    <xf numFmtId="0" fontId="4" fillId="0" borderId="31" xfId="57" applyFont="1" applyBorder="1" applyAlignment="1">
      <alignment horizontal="center" vertical="center" wrapText="1"/>
      <protection/>
    </xf>
    <xf numFmtId="0" fontId="4" fillId="0" borderId="0" xfId="57" applyFont="1" applyAlignment="1">
      <alignment horizontal="center" vertical="center" wrapText="1"/>
      <protection/>
    </xf>
    <xf numFmtId="49" fontId="4" fillId="0" borderId="31" xfId="59" applyNumberFormat="1" applyFont="1" applyBorder="1" applyAlignment="1">
      <alignment horizontal="center" vertical="center" wrapText="1"/>
      <protection/>
    </xf>
    <xf numFmtId="192" fontId="3" fillId="0" borderId="31" xfId="57" applyNumberFormat="1" applyFont="1" applyBorder="1" applyAlignment="1">
      <alignment horizontal="right" wrapText="1"/>
      <protection/>
    </xf>
    <xf numFmtId="192" fontId="3" fillId="0" borderId="16" xfId="57" applyNumberFormat="1" applyFont="1" applyBorder="1" applyAlignment="1">
      <alignment horizontal="right" wrapText="1"/>
      <protection/>
    </xf>
    <xf numFmtId="192" fontId="4" fillId="0" borderId="32" xfId="57" applyNumberFormat="1" applyFont="1" applyBorder="1" applyAlignment="1">
      <alignment horizontal="right" wrapText="1"/>
      <protection/>
    </xf>
    <xf numFmtId="0" fontId="4" fillId="0" borderId="21" xfId="57" applyFont="1" applyBorder="1" applyAlignment="1">
      <alignment horizontal="center" vertical="center" wrapText="1"/>
      <protection/>
    </xf>
    <xf numFmtId="192" fontId="45" fillId="33" borderId="13" xfId="57" applyNumberFormat="1" applyFont="1" applyFill="1" applyBorder="1" applyAlignment="1" applyProtection="1">
      <alignment horizontal="right" wrapText="1"/>
      <protection locked="0"/>
    </xf>
    <xf numFmtId="192" fontId="3" fillId="33" borderId="13" xfId="57" applyNumberFormat="1" applyFont="1" applyFill="1" applyBorder="1" applyAlignment="1" applyProtection="1">
      <alignment horizontal="right" wrapText="1"/>
      <protection locked="0"/>
    </xf>
    <xf numFmtId="192" fontId="3" fillId="33" borderId="15" xfId="57" applyNumberFormat="1" applyFont="1" applyFill="1" applyBorder="1" applyAlignment="1" applyProtection="1">
      <alignment horizontal="right" wrapText="1"/>
      <protection locked="0"/>
    </xf>
    <xf numFmtId="192" fontId="4" fillId="33" borderId="19" xfId="57" applyNumberFormat="1" applyFont="1" applyFill="1" applyBorder="1" applyAlignment="1">
      <alignment horizontal="right" wrapText="1"/>
      <protection/>
    </xf>
    <xf numFmtId="49" fontId="4" fillId="0" borderId="24" xfId="59" applyNumberFormat="1" applyFont="1" applyBorder="1" applyAlignment="1">
      <alignment horizontal="center" vertical="center" wrapText="1"/>
      <protection/>
    </xf>
    <xf numFmtId="49" fontId="4" fillId="0" borderId="23" xfId="59" applyNumberFormat="1" applyFont="1" applyBorder="1" applyAlignment="1">
      <alignment horizontal="center" vertical="center" wrapText="1"/>
      <protection/>
    </xf>
    <xf numFmtId="192" fontId="3" fillId="0" borderId="23" xfId="57" applyNumberFormat="1" applyFont="1" applyBorder="1" applyAlignment="1" applyProtection="1">
      <alignment horizontal="right" wrapText="1"/>
      <protection locked="0"/>
    </xf>
    <xf numFmtId="192" fontId="3" fillId="0" borderId="27" xfId="57" applyNumberFormat="1" applyFont="1" applyBorder="1" applyAlignment="1" applyProtection="1">
      <alignment horizontal="right" wrapText="1"/>
      <protection locked="0"/>
    </xf>
    <xf numFmtId="192" fontId="44" fillId="0" borderId="28" xfId="57" applyNumberFormat="1" applyFont="1" applyBorder="1" applyAlignment="1">
      <alignment horizontal="right" wrapText="1"/>
      <protection/>
    </xf>
    <xf numFmtId="192" fontId="4" fillId="0" borderId="10" xfId="57" applyNumberFormat="1" applyFont="1" applyBorder="1" applyAlignment="1">
      <alignment horizontal="center" wrapText="1"/>
      <protection/>
    </xf>
    <xf numFmtId="0" fontId="0" fillId="0" borderId="0" xfId="0" applyFont="1" applyAlignment="1">
      <alignment/>
    </xf>
    <xf numFmtId="49" fontId="26" fillId="0" borderId="0" xfId="0" applyNumberFormat="1" applyFont="1" applyAlignment="1">
      <alignment/>
    </xf>
    <xf numFmtId="49" fontId="4" fillId="0" borderId="10" xfId="59" applyNumberFormat="1" applyFont="1" applyBorder="1" applyAlignment="1">
      <alignment horizontal="center" vertical="center" wrapText="1"/>
      <protection/>
    </xf>
    <xf numFmtId="0" fontId="4" fillId="0" borderId="33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vertical="center"/>
      <protection/>
    </xf>
    <xf numFmtId="0" fontId="4" fillId="33" borderId="33" xfId="57" applyFont="1" applyFill="1" applyBorder="1" applyAlignment="1">
      <alignment horizontal="center" vertical="center" wrapText="1"/>
      <protection/>
    </xf>
    <xf numFmtId="0" fontId="2" fillId="33" borderId="10" xfId="57" applyFont="1" applyFill="1" applyBorder="1" applyAlignment="1">
      <alignment vertical="center"/>
      <protection/>
    </xf>
    <xf numFmtId="0" fontId="2" fillId="33" borderId="33" xfId="57" applyFont="1" applyFill="1" applyBorder="1" applyAlignment="1">
      <alignment vertical="center"/>
      <protection/>
    </xf>
    <xf numFmtId="0" fontId="2" fillId="33" borderId="34" xfId="57" applyFont="1" applyFill="1" applyBorder="1" applyAlignment="1">
      <alignment vertical="center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13" xfId="57" applyFont="1" applyBorder="1" applyAlignment="1">
      <alignment horizontal="center" vertical="center" wrapText="1"/>
      <protection/>
    </xf>
    <xf numFmtId="0" fontId="2" fillId="0" borderId="13" xfId="57" applyFont="1" applyBorder="1" applyAlignment="1">
      <alignment vertical="center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0" fontId="4" fillId="0" borderId="23" xfId="57" applyFont="1" applyBorder="1" applyAlignment="1">
      <alignment horizontal="center" vertical="center" wrapText="1"/>
      <protection/>
    </xf>
    <xf numFmtId="0" fontId="4" fillId="0" borderId="10" xfId="59" applyFont="1" applyBorder="1" applyAlignment="1">
      <alignment horizontal="center" vertical="center" wrapText="1"/>
      <protection/>
    </xf>
    <xf numFmtId="0" fontId="4" fillId="0" borderId="24" xfId="59" applyFont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3" fillId="0" borderId="14" xfId="57" applyFont="1" applyBorder="1" applyAlignment="1">
      <alignment horizontal="center" vertical="center" wrapText="1"/>
      <protection/>
    </xf>
    <xf numFmtId="49" fontId="3" fillId="0" borderId="10" xfId="59" applyNumberFormat="1" applyFont="1" applyBorder="1" applyAlignment="1">
      <alignment horizontal="center" vertical="center" wrapText="1"/>
      <protection/>
    </xf>
    <xf numFmtId="49" fontId="3" fillId="0" borderId="12" xfId="59" applyNumberFormat="1" applyFont="1" applyBorder="1" applyAlignment="1">
      <alignment horizontal="center" vertical="center" wrapText="1"/>
      <protection/>
    </xf>
    <xf numFmtId="49" fontId="3" fillId="0" borderId="35" xfId="59" applyNumberFormat="1" applyFont="1" applyBorder="1" applyAlignment="1">
      <alignment horizontal="center" vertical="center" wrapText="1"/>
      <protection/>
    </xf>
    <xf numFmtId="49" fontId="3" fillId="0" borderId="14" xfId="59" applyNumberFormat="1" applyFont="1" applyBorder="1" applyAlignment="1">
      <alignment horizontal="center" vertical="center" wrapText="1"/>
      <protection/>
    </xf>
    <xf numFmtId="0" fontId="4" fillId="33" borderId="10" xfId="59" applyFont="1" applyFill="1" applyBorder="1" applyAlignment="1">
      <alignment horizontal="center" vertical="center" wrapText="1"/>
      <protection/>
    </xf>
    <xf numFmtId="192" fontId="4" fillId="0" borderId="24" xfId="57" applyNumberFormat="1" applyFont="1" applyFill="1" applyBorder="1" applyAlignment="1">
      <alignment horizontal="right" wrapText="1"/>
      <protection/>
    </xf>
    <xf numFmtId="192" fontId="3" fillId="0" borderId="10" xfId="57" applyNumberFormat="1" applyFont="1" applyFill="1" applyBorder="1" applyAlignment="1" applyProtection="1">
      <alignment horizontal="right" wrapText="1"/>
      <protection locked="0"/>
    </xf>
    <xf numFmtId="192" fontId="3" fillId="0" borderId="12" xfId="57" applyNumberFormat="1" applyFont="1" applyFill="1" applyBorder="1" applyAlignment="1" applyProtection="1">
      <alignment horizontal="right" wrapText="1"/>
      <protection locked="0"/>
    </xf>
    <xf numFmtId="192" fontId="3" fillId="4" borderId="14" xfId="57" applyNumberFormat="1" applyFont="1" applyFill="1" applyBorder="1" applyAlignment="1" applyProtection="1">
      <alignment horizontal="right" wrapText="1"/>
      <protection locked="0"/>
    </xf>
    <xf numFmtId="192" fontId="3" fillId="4" borderId="10" xfId="57" applyNumberFormat="1" applyFont="1" applyFill="1" applyBorder="1" applyAlignment="1" applyProtection="1">
      <alignment horizontal="right" wrapText="1"/>
      <protection locked="0"/>
    </xf>
    <xf numFmtId="0" fontId="4" fillId="4" borderId="10" xfId="57" applyFont="1" applyFill="1" applyBorder="1" applyAlignment="1">
      <alignment horizontal="center" wrapText="1"/>
      <protection/>
    </xf>
    <xf numFmtId="192" fontId="4" fillId="4" borderId="10" xfId="57" applyNumberFormat="1" applyFont="1" applyFill="1" applyBorder="1" applyAlignment="1">
      <alignment horizont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rmal_ZR_Obrasci_200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7.140625" style="0" customWidth="1"/>
    <col min="2" max="2" width="7.28125" style="0" customWidth="1"/>
    <col min="3" max="3" width="0.13671875" style="0" customWidth="1"/>
    <col min="4" max="4" width="8.140625" style="0" customWidth="1"/>
    <col min="5" max="5" width="9.8515625" style="0" customWidth="1"/>
    <col min="6" max="6" width="9.00390625" style="0" customWidth="1"/>
    <col min="7" max="7" width="11.57421875" style="0" customWidth="1"/>
    <col min="8" max="8" width="11.8515625" style="0" customWidth="1"/>
    <col min="9" max="9" width="9.7109375" style="0" customWidth="1"/>
    <col min="10" max="10" width="10.57421875" style="0" customWidth="1"/>
    <col min="11" max="11" width="0.42578125" style="0" customWidth="1"/>
    <col min="12" max="12" width="0.42578125" style="44" customWidth="1"/>
    <col min="13" max="13" width="8.8515625" style="0" hidden="1" customWidth="1"/>
  </cols>
  <sheetData>
    <row r="1" spans="2:4" ht="15">
      <c r="B1" s="47"/>
      <c r="D1" s="70"/>
    </row>
    <row r="2" ht="15">
      <c r="B2" s="47" t="s">
        <v>131</v>
      </c>
    </row>
    <row r="3" spans="2:3" s="44" customFormat="1" ht="15">
      <c r="B3" s="47" t="s">
        <v>126</v>
      </c>
      <c r="C3" s="47"/>
    </row>
    <row r="4" spans="1:13" s="44" customFormat="1" ht="15">
      <c r="A4" s="71"/>
      <c r="B4" s="71"/>
      <c r="C4" s="71"/>
      <c r="D4" s="71"/>
      <c r="E4" s="71"/>
      <c r="F4" s="71"/>
      <c r="G4" s="71"/>
      <c r="H4" s="71"/>
      <c r="I4" s="146" t="s">
        <v>136</v>
      </c>
      <c r="J4" s="147" t="s">
        <v>130</v>
      </c>
      <c r="K4" s="71"/>
      <c r="L4" s="71"/>
      <c r="M4" s="71"/>
    </row>
    <row r="5" ht="15.75" thickBot="1">
      <c r="I5" t="s">
        <v>65</v>
      </c>
    </row>
    <row r="6" spans="1:13" ht="34.5" customHeight="1">
      <c r="A6" s="148" t="s">
        <v>0</v>
      </c>
      <c r="B6" s="160" t="s">
        <v>1</v>
      </c>
      <c r="C6" s="156" t="s">
        <v>116</v>
      </c>
      <c r="D6" s="162" t="s">
        <v>132</v>
      </c>
      <c r="E6" s="151"/>
      <c r="F6" s="151"/>
      <c r="G6" s="151"/>
      <c r="H6" s="151"/>
      <c r="I6" s="151"/>
      <c r="J6" s="163"/>
      <c r="K6" s="129" t="s">
        <v>98</v>
      </c>
      <c r="L6" s="127" t="s">
        <v>99</v>
      </c>
      <c r="M6" s="135" t="s">
        <v>99</v>
      </c>
    </row>
    <row r="7" spans="1:13" ht="30.75" customHeight="1">
      <c r="A7" s="148"/>
      <c r="B7" s="160"/>
      <c r="C7" s="156"/>
      <c r="D7" s="161" t="s">
        <v>2</v>
      </c>
      <c r="E7" s="155" t="s">
        <v>3</v>
      </c>
      <c r="F7" s="155"/>
      <c r="G7" s="155"/>
      <c r="H7" s="155"/>
      <c r="I7" s="155" t="s">
        <v>4</v>
      </c>
      <c r="J7" s="159" t="s">
        <v>5</v>
      </c>
      <c r="K7" s="129"/>
      <c r="L7" s="90"/>
      <c r="M7" s="103"/>
    </row>
    <row r="8" spans="1:13" ht="51" customHeight="1">
      <c r="A8" s="148"/>
      <c r="B8" s="160"/>
      <c r="C8" s="156"/>
      <c r="D8" s="161"/>
      <c r="E8" s="1" t="s">
        <v>6</v>
      </c>
      <c r="F8" s="1" t="s">
        <v>7</v>
      </c>
      <c r="G8" s="1" t="s">
        <v>8</v>
      </c>
      <c r="H8" s="1" t="s">
        <v>112</v>
      </c>
      <c r="I8" s="155"/>
      <c r="J8" s="159"/>
      <c r="K8" s="130" t="s">
        <v>97</v>
      </c>
      <c r="L8" s="90" t="s">
        <v>114</v>
      </c>
      <c r="M8" s="1" t="s">
        <v>114</v>
      </c>
    </row>
    <row r="9" spans="1:13" ht="12.75" customHeight="1">
      <c r="A9" s="6" t="s">
        <v>10</v>
      </c>
      <c r="B9" s="6" t="s">
        <v>11</v>
      </c>
      <c r="C9" s="19" t="s">
        <v>12</v>
      </c>
      <c r="D9" s="140" t="s">
        <v>13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18</v>
      </c>
      <c r="J9" s="141" t="s">
        <v>19</v>
      </c>
      <c r="K9" s="131" t="s">
        <v>69</v>
      </c>
      <c r="L9" s="93" t="s">
        <v>93</v>
      </c>
      <c r="M9" s="103">
        <v>14</v>
      </c>
    </row>
    <row r="10" spans="1:13" ht="55.5" customHeight="1">
      <c r="A10" s="11">
        <v>733100</v>
      </c>
      <c r="B10" s="16" t="s">
        <v>20</v>
      </c>
      <c r="C10" s="136"/>
      <c r="D10" s="110">
        <f aca="true" t="shared" si="0" ref="D10:D18">J10+I10+H10+G10+F10+E10</f>
        <v>13000</v>
      </c>
      <c r="E10" s="4"/>
      <c r="F10" s="4"/>
      <c r="G10" s="4">
        <v>13000</v>
      </c>
      <c r="H10" s="4"/>
      <c r="I10" s="4"/>
      <c r="J10" s="142"/>
      <c r="K10" s="132">
        <v>9820</v>
      </c>
      <c r="L10" s="100">
        <v>8392</v>
      </c>
      <c r="M10" s="101">
        <v>2840</v>
      </c>
    </row>
    <row r="11" spans="1:13" s="44" customFormat="1" ht="55.5" customHeight="1">
      <c r="A11" s="11">
        <v>741400</v>
      </c>
      <c r="B11" s="16" t="s">
        <v>127</v>
      </c>
      <c r="C11" s="136"/>
      <c r="D11" s="110">
        <f t="shared" si="0"/>
        <v>0</v>
      </c>
      <c r="E11" s="4"/>
      <c r="F11" s="4"/>
      <c r="G11" s="4"/>
      <c r="H11" s="4"/>
      <c r="I11" s="4"/>
      <c r="J11" s="142"/>
      <c r="K11" s="132"/>
      <c r="L11" s="100"/>
      <c r="M11" s="101"/>
    </row>
    <row r="12" spans="1:13" ht="51.75" customHeight="1">
      <c r="A12" s="11">
        <v>742100</v>
      </c>
      <c r="B12" s="16" t="s">
        <v>21</v>
      </c>
      <c r="C12" s="137"/>
      <c r="D12" s="110">
        <f t="shared" si="0"/>
        <v>1600</v>
      </c>
      <c r="E12" s="4"/>
      <c r="F12" s="4"/>
      <c r="G12" s="4"/>
      <c r="H12" s="4"/>
      <c r="I12" s="4"/>
      <c r="J12" s="142">
        <v>1600</v>
      </c>
      <c r="K12" s="132">
        <v>2104</v>
      </c>
      <c r="L12" s="100">
        <v>1784</v>
      </c>
      <c r="M12" s="101">
        <v>378</v>
      </c>
    </row>
    <row r="13" spans="1:13" s="44" customFormat="1" ht="51.75" customHeight="1">
      <c r="A13" s="11">
        <v>744100</v>
      </c>
      <c r="B13" s="16" t="s">
        <v>129</v>
      </c>
      <c r="C13" s="137"/>
      <c r="D13" s="110">
        <f t="shared" si="0"/>
        <v>0</v>
      </c>
      <c r="E13" s="4"/>
      <c r="F13" s="4"/>
      <c r="G13" s="4"/>
      <c r="H13" s="4"/>
      <c r="I13" s="4"/>
      <c r="J13" s="142"/>
      <c r="K13" s="132"/>
      <c r="L13" s="100"/>
      <c r="M13" s="101"/>
    </row>
    <row r="14" spans="1:13" s="34" customFormat="1" ht="33" customHeight="1">
      <c r="A14" s="165" t="s">
        <v>73</v>
      </c>
      <c r="B14" s="16" t="s">
        <v>70</v>
      </c>
      <c r="C14" s="137"/>
      <c r="D14" s="110">
        <f t="shared" si="0"/>
        <v>0</v>
      </c>
      <c r="E14" s="4"/>
      <c r="F14" s="4"/>
      <c r="G14" s="4"/>
      <c r="H14" s="4"/>
      <c r="I14" s="4"/>
      <c r="J14" s="142"/>
      <c r="K14" s="132">
        <v>262</v>
      </c>
      <c r="L14" s="100">
        <v>273</v>
      </c>
      <c r="M14" s="101"/>
    </row>
    <row r="15" spans="1:13" ht="38.25" customHeight="1">
      <c r="A15" s="165"/>
      <c r="B15" s="31" t="s">
        <v>22</v>
      </c>
      <c r="C15" s="138"/>
      <c r="D15" s="170">
        <f t="shared" si="0"/>
        <v>2430</v>
      </c>
      <c r="E15" s="32"/>
      <c r="F15" s="32"/>
      <c r="G15" s="32"/>
      <c r="H15" s="173">
        <v>2430</v>
      </c>
      <c r="I15" s="32"/>
      <c r="J15" s="143"/>
      <c r="K15" s="133">
        <v>852</v>
      </c>
      <c r="L15" s="100">
        <v>1894</v>
      </c>
      <c r="M15" s="118">
        <v>1588</v>
      </c>
    </row>
    <row r="16" spans="1:13" ht="45.75" customHeight="1">
      <c r="A16" s="11">
        <v>781100</v>
      </c>
      <c r="B16" s="16" t="s">
        <v>23</v>
      </c>
      <c r="C16" s="137"/>
      <c r="D16" s="110">
        <f t="shared" si="0"/>
        <v>103891</v>
      </c>
      <c r="E16" s="4"/>
      <c r="F16" s="4"/>
      <c r="G16" s="4"/>
      <c r="H16" s="174">
        <v>103891</v>
      </c>
      <c r="I16" s="4"/>
      <c r="J16" s="142"/>
      <c r="K16" s="132">
        <v>101192</v>
      </c>
      <c r="L16" s="96">
        <v>90336</v>
      </c>
      <c r="M16" s="101">
        <v>26464</v>
      </c>
    </row>
    <row r="17" spans="1:13" ht="38.25">
      <c r="A17" s="11">
        <v>791100</v>
      </c>
      <c r="B17" s="16" t="s">
        <v>24</v>
      </c>
      <c r="C17" s="137"/>
      <c r="D17" s="110">
        <f t="shared" si="0"/>
        <v>0</v>
      </c>
      <c r="E17" s="4"/>
      <c r="F17" s="4"/>
      <c r="G17" s="4"/>
      <c r="H17" s="4"/>
      <c r="I17" s="4"/>
      <c r="J17" s="142"/>
      <c r="K17" s="132">
        <v>513</v>
      </c>
      <c r="L17" s="100">
        <v>3006</v>
      </c>
      <c r="M17" s="102">
        <v>656</v>
      </c>
    </row>
    <row r="18" spans="1:13" ht="89.25">
      <c r="A18" s="11">
        <v>812100</v>
      </c>
      <c r="B18" s="16" t="s">
        <v>25</v>
      </c>
      <c r="C18" s="137"/>
      <c r="D18" s="110">
        <f t="shared" si="0"/>
        <v>100</v>
      </c>
      <c r="E18" s="4"/>
      <c r="F18" s="4"/>
      <c r="G18" s="4"/>
      <c r="H18" s="4"/>
      <c r="I18" s="4"/>
      <c r="J18" s="142">
        <v>100</v>
      </c>
      <c r="K18" s="132">
        <v>43</v>
      </c>
      <c r="L18" s="100">
        <v>52</v>
      </c>
      <c r="M18" s="128">
        <v>2</v>
      </c>
    </row>
    <row r="19" spans="1:13" ht="57.75" customHeight="1" thickBot="1">
      <c r="A19" s="12"/>
      <c r="B19" s="17" t="s">
        <v>94</v>
      </c>
      <c r="C19" s="139">
        <f aca="true" t="shared" si="1" ref="C19:M19">SUM(C10:C18)</f>
        <v>0</v>
      </c>
      <c r="D19" s="144">
        <f t="shared" si="1"/>
        <v>121021</v>
      </c>
      <c r="E19" s="7">
        <f t="shared" si="1"/>
        <v>0</v>
      </c>
      <c r="F19" s="7">
        <f t="shared" si="1"/>
        <v>0</v>
      </c>
      <c r="G19" s="7">
        <f t="shared" si="1"/>
        <v>13000</v>
      </c>
      <c r="H19" s="7">
        <f t="shared" si="1"/>
        <v>106321</v>
      </c>
      <c r="I19" s="7">
        <f t="shared" si="1"/>
        <v>0</v>
      </c>
      <c r="J19" s="126">
        <f t="shared" si="1"/>
        <v>1700</v>
      </c>
      <c r="K19" s="134">
        <f t="shared" si="1"/>
        <v>114786</v>
      </c>
      <c r="L19" s="125">
        <f t="shared" si="1"/>
        <v>105737</v>
      </c>
      <c r="M19" s="126">
        <f t="shared" si="1"/>
        <v>31928</v>
      </c>
    </row>
    <row r="20" spans="1:13" s="44" customFormat="1" ht="15">
      <c r="A20" s="30"/>
      <c r="B20" s="40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5"/>
    </row>
    <row r="21" spans="1:13" s="44" customFormat="1" ht="15">
      <c r="A21" s="30"/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5"/>
    </row>
    <row r="22" spans="1:13" ht="15.75" thickBot="1">
      <c r="A22" s="30"/>
      <c r="B22" s="13"/>
      <c r="C22" s="8"/>
      <c r="D22" s="8"/>
      <c r="E22" s="8"/>
      <c r="F22" s="8"/>
      <c r="G22" s="8"/>
      <c r="H22" s="8"/>
      <c r="I22" s="8" t="s">
        <v>26</v>
      </c>
      <c r="J22" s="8"/>
      <c r="K22" s="8"/>
      <c r="L22" s="8"/>
      <c r="M22" s="46"/>
    </row>
    <row r="23" spans="1:13" ht="38.25" customHeight="1">
      <c r="A23" s="11"/>
      <c r="B23" s="149" t="s">
        <v>1</v>
      </c>
      <c r="C23" s="149" t="s">
        <v>117</v>
      </c>
      <c r="D23" s="151" t="s">
        <v>133</v>
      </c>
      <c r="E23" s="153"/>
      <c r="F23" s="153"/>
      <c r="G23" s="153"/>
      <c r="H23" s="153"/>
      <c r="I23" s="153"/>
      <c r="J23" s="154"/>
      <c r="K23" s="79" t="s">
        <v>99</v>
      </c>
      <c r="L23" s="88"/>
      <c r="M23" s="89"/>
    </row>
    <row r="24" spans="1:13" ht="23.25" customHeight="1">
      <c r="A24" s="11"/>
      <c r="B24" s="150"/>
      <c r="C24" s="150"/>
      <c r="D24" s="155" t="s">
        <v>28</v>
      </c>
      <c r="E24" s="155" t="s">
        <v>29</v>
      </c>
      <c r="F24" s="150"/>
      <c r="G24" s="150"/>
      <c r="H24" s="150"/>
      <c r="I24" s="155" t="s">
        <v>4</v>
      </c>
      <c r="J24" s="156" t="s">
        <v>5</v>
      </c>
      <c r="K24" s="18"/>
      <c r="L24" s="90"/>
      <c r="M24" s="91"/>
    </row>
    <row r="25" spans="1:13" ht="32.25" customHeight="1">
      <c r="A25" s="148" t="s">
        <v>0</v>
      </c>
      <c r="B25" s="150"/>
      <c r="C25" s="150"/>
      <c r="D25" s="150"/>
      <c r="E25" s="1" t="s">
        <v>30</v>
      </c>
      <c r="F25" s="1" t="s">
        <v>7</v>
      </c>
      <c r="G25" s="1" t="s">
        <v>8</v>
      </c>
      <c r="H25" s="1" t="s">
        <v>112</v>
      </c>
      <c r="I25" s="150"/>
      <c r="J25" s="157"/>
      <c r="K25" s="80" t="s">
        <v>102</v>
      </c>
      <c r="L25" s="90" t="s">
        <v>115</v>
      </c>
      <c r="M25" s="92" t="s">
        <v>120</v>
      </c>
    </row>
    <row r="26" spans="1:13" ht="15.75" customHeight="1">
      <c r="A26" s="148"/>
      <c r="B26" s="1">
        <v>3</v>
      </c>
      <c r="C26" s="2">
        <v>4</v>
      </c>
      <c r="D26" s="2">
        <v>5</v>
      </c>
      <c r="E26" s="2">
        <v>6</v>
      </c>
      <c r="F26" s="2">
        <v>7</v>
      </c>
      <c r="G26" s="2">
        <v>8</v>
      </c>
      <c r="H26" s="175" t="s">
        <v>104</v>
      </c>
      <c r="I26" s="2">
        <v>10</v>
      </c>
      <c r="J26" s="22">
        <v>11</v>
      </c>
      <c r="K26" s="19" t="s">
        <v>69</v>
      </c>
      <c r="L26" s="93" t="s">
        <v>93</v>
      </c>
      <c r="M26" s="91">
        <v>14</v>
      </c>
    </row>
    <row r="27" spans="1:13" s="44" customFormat="1" ht="25.5" customHeight="1">
      <c r="A27" s="6"/>
      <c r="B27" s="1" t="s">
        <v>86</v>
      </c>
      <c r="C27" s="57">
        <f>C28+C29</f>
        <v>0</v>
      </c>
      <c r="D27" s="49">
        <f aca="true" t="shared" si="2" ref="D27:D35">J27+I27+H27+G27+F27+E27</f>
        <v>94250</v>
      </c>
      <c r="E27" s="49">
        <f aca="true" t="shared" si="3" ref="E27:M27">E28+E29</f>
        <v>0</v>
      </c>
      <c r="F27" s="49">
        <f t="shared" si="3"/>
        <v>0</v>
      </c>
      <c r="G27" s="49">
        <f t="shared" si="3"/>
        <v>9627</v>
      </c>
      <c r="H27" s="176">
        <f t="shared" si="3"/>
        <v>84086</v>
      </c>
      <c r="I27" s="49">
        <f t="shared" si="3"/>
        <v>0</v>
      </c>
      <c r="J27" s="49">
        <f t="shared" si="3"/>
        <v>537</v>
      </c>
      <c r="K27" s="81">
        <f t="shared" si="3"/>
        <v>84609</v>
      </c>
      <c r="L27" s="94">
        <f t="shared" si="3"/>
        <v>79390</v>
      </c>
      <c r="M27" s="95">
        <f t="shared" si="3"/>
        <v>22821</v>
      </c>
    </row>
    <row r="28" spans="1:13" ht="49.5" customHeight="1">
      <c r="A28" s="11">
        <v>411000</v>
      </c>
      <c r="B28" s="15" t="s">
        <v>31</v>
      </c>
      <c r="C28" s="58"/>
      <c r="D28" s="49">
        <f t="shared" si="2"/>
        <v>80810</v>
      </c>
      <c r="E28" s="4"/>
      <c r="F28" s="4"/>
      <c r="G28" s="4">
        <v>8219</v>
      </c>
      <c r="H28" s="174">
        <v>72132</v>
      </c>
      <c r="I28" s="4"/>
      <c r="J28" s="20">
        <v>459</v>
      </c>
      <c r="K28" s="82">
        <v>71893</v>
      </c>
      <c r="L28" s="96">
        <v>67625</v>
      </c>
      <c r="M28" s="97">
        <v>19581</v>
      </c>
    </row>
    <row r="29" spans="1:13" ht="59.25" customHeight="1">
      <c r="A29" s="29">
        <v>412000</v>
      </c>
      <c r="B29" s="15" t="s">
        <v>61</v>
      </c>
      <c r="C29" s="56">
        <f>C30+C31+C32</f>
        <v>0</v>
      </c>
      <c r="D29" s="49">
        <f t="shared" si="2"/>
        <v>13440</v>
      </c>
      <c r="E29" s="3">
        <v>0</v>
      </c>
      <c r="F29" s="3">
        <v>0</v>
      </c>
      <c r="G29" s="3">
        <f aca="true" t="shared" si="4" ref="G29:M29">G30+G31+G32</f>
        <v>1408</v>
      </c>
      <c r="H29" s="3">
        <f t="shared" si="4"/>
        <v>11954</v>
      </c>
      <c r="I29" s="3">
        <f t="shared" si="4"/>
        <v>0</v>
      </c>
      <c r="J29" s="3">
        <f t="shared" si="4"/>
        <v>78</v>
      </c>
      <c r="K29" s="83">
        <f t="shared" si="4"/>
        <v>12716</v>
      </c>
      <c r="L29" s="98">
        <f t="shared" si="4"/>
        <v>11765</v>
      </c>
      <c r="M29" s="99">
        <f t="shared" si="4"/>
        <v>3240</v>
      </c>
    </row>
    <row r="30" spans="1:13" ht="36" customHeight="1">
      <c r="A30" s="48">
        <v>412100</v>
      </c>
      <c r="B30" s="16" t="s">
        <v>32</v>
      </c>
      <c r="C30" s="58"/>
      <c r="D30" s="49">
        <f t="shared" si="2"/>
        <v>9399</v>
      </c>
      <c r="E30" s="4"/>
      <c r="F30" s="4"/>
      <c r="G30" s="4">
        <v>985</v>
      </c>
      <c r="H30" s="4">
        <v>8364</v>
      </c>
      <c r="I30" s="4"/>
      <c r="J30" s="20">
        <v>50</v>
      </c>
      <c r="K30" s="82">
        <v>8155</v>
      </c>
      <c r="L30" s="100">
        <v>7892</v>
      </c>
      <c r="M30" s="101">
        <v>2172</v>
      </c>
    </row>
    <row r="31" spans="1:13" ht="33" customHeight="1">
      <c r="A31" s="48">
        <v>412200</v>
      </c>
      <c r="B31" s="16" t="s">
        <v>33</v>
      </c>
      <c r="C31" s="58"/>
      <c r="D31" s="49">
        <f t="shared" si="2"/>
        <v>4041</v>
      </c>
      <c r="E31" s="4"/>
      <c r="F31" s="4"/>
      <c r="G31" s="4">
        <v>423</v>
      </c>
      <c r="H31" s="4">
        <v>3590</v>
      </c>
      <c r="I31" s="4"/>
      <c r="J31" s="20">
        <v>28</v>
      </c>
      <c r="K31" s="82">
        <v>4028</v>
      </c>
      <c r="L31" s="100">
        <v>3380</v>
      </c>
      <c r="M31" s="101">
        <v>932</v>
      </c>
    </row>
    <row r="32" spans="1:13" ht="38.25" customHeight="1">
      <c r="A32" s="48">
        <v>412300</v>
      </c>
      <c r="B32" s="16" t="s">
        <v>34</v>
      </c>
      <c r="C32" s="58"/>
      <c r="D32" s="49">
        <f t="shared" si="2"/>
        <v>0</v>
      </c>
      <c r="E32" s="4"/>
      <c r="F32" s="4"/>
      <c r="G32" s="4"/>
      <c r="H32" s="4"/>
      <c r="I32" s="4"/>
      <c r="J32" s="20"/>
      <c r="K32" s="82">
        <v>533</v>
      </c>
      <c r="L32" s="100">
        <v>493</v>
      </c>
      <c r="M32" s="101">
        <v>136</v>
      </c>
    </row>
    <row r="33" spans="1:13" ht="33.75" customHeight="1">
      <c r="A33" s="164" t="s">
        <v>74</v>
      </c>
      <c r="B33" s="16" t="s">
        <v>35</v>
      </c>
      <c r="C33" s="58"/>
      <c r="D33" s="49">
        <f t="shared" si="2"/>
        <v>110</v>
      </c>
      <c r="E33" s="4"/>
      <c r="F33" s="4"/>
      <c r="G33" s="4"/>
      <c r="H33" s="171">
        <v>110</v>
      </c>
      <c r="I33" s="4"/>
      <c r="J33" s="20"/>
      <c r="K33" s="82">
        <v>629</v>
      </c>
      <c r="L33" s="100">
        <v>358</v>
      </c>
      <c r="M33" s="101">
        <v>129</v>
      </c>
    </row>
    <row r="34" spans="1:13" ht="25.5" customHeight="1">
      <c r="A34" s="150"/>
      <c r="B34" s="16" t="s">
        <v>75</v>
      </c>
      <c r="C34" s="58"/>
      <c r="D34" s="49">
        <f t="shared" si="2"/>
        <v>0</v>
      </c>
      <c r="E34" s="4"/>
      <c r="F34" s="4"/>
      <c r="G34" s="4"/>
      <c r="H34" s="4"/>
      <c r="I34" s="4"/>
      <c r="J34" s="20"/>
      <c r="K34" s="82">
        <v>0</v>
      </c>
      <c r="L34" s="100"/>
      <c r="M34" s="101"/>
    </row>
    <row r="35" spans="1:13" ht="28.5" customHeight="1">
      <c r="A35" s="11">
        <v>414300</v>
      </c>
      <c r="B35" s="16" t="s">
        <v>76</v>
      </c>
      <c r="C35" s="58"/>
      <c r="D35" s="49">
        <f t="shared" si="2"/>
        <v>300</v>
      </c>
      <c r="E35" s="4"/>
      <c r="F35" s="4"/>
      <c r="G35" s="75"/>
      <c r="H35" s="4">
        <v>300</v>
      </c>
      <c r="I35" s="4"/>
      <c r="J35" s="20"/>
      <c r="K35" s="82">
        <v>1494</v>
      </c>
      <c r="L35" s="100">
        <v>3015</v>
      </c>
      <c r="M35" s="101">
        <v>830</v>
      </c>
    </row>
    <row r="36" spans="1:13" ht="15" hidden="1">
      <c r="A36" s="1"/>
      <c r="B36" s="160" t="s">
        <v>1</v>
      </c>
      <c r="C36" s="169" t="s">
        <v>36</v>
      </c>
      <c r="D36" s="155" t="s">
        <v>27</v>
      </c>
      <c r="E36" s="150"/>
      <c r="F36" s="150"/>
      <c r="G36" s="150"/>
      <c r="H36" s="150"/>
      <c r="I36" s="150"/>
      <c r="J36" s="157"/>
      <c r="K36" s="24"/>
      <c r="L36" s="100"/>
      <c r="M36" s="102"/>
    </row>
    <row r="37" spans="1:13" ht="3" customHeight="1" hidden="1">
      <c r="A37" s="1"/>
      <c r="B37" s="160"/>
      <c r="C37" s="169"/>
      <c r="D37" s="155" t="s">
        <v>28</v>
      </c>
      <c r="E37" s="155" t="s">
        <v>29</v>
      </c>
      <c r="F37" s="150"/>
      <c r="G37" s="150"/>
      <c r="H37" s="150"/>
      <c r="I37" s="155" t="s">
        <v>4</v>
      </c>
      <c r="J37" s="156" t="s">
        <v>5</v>
      </c>
      <c r="K37" s="18"/>
      <c r="L37" s="100"/>
      <c r="M37" s="102"/>
    </row>
    <row r="38" spans="1:13" ht="38.25" hidden="1">
      <c r="A38" s="1"/>
      <c r="B38" s="160"/>
      <c r="C38" s="169"/>
      <c r="D38" s="150"/>
      <c r="E38" s="1" t="s">
        <v>30</v>
      </c>
      <c r="F38" s="1" t="s">
        <v>7</v>
      </c>
      <c r="G38" s="1" t="s">
        <v>8</v>
      </c>
      <c r="H38" s="1" t="s">
        <v>9</v>
      </c>
      <c r="I38" s="150"/>
      <c r="J38" s="157"/>
      <c r="K38" s="18"/>
      <c r="L38" s="100"/>
      <c r="M38" s="103"/>
    </row>
    <row r="39" spans="1:13" ht="0.75" customHeight="1" hidden="1">
      <c r="A39" s="11"/>
      <c r="B39" s="6" t="s">
        <v>11</v>
      </c>
      <c r="C39" s="63" t="s">
        <v>12</v>
      </c>
      <c r="D39" s="6" t="s">
        <v>13</v>
      </c>
      <c r="E39" s="6" t="s">
        <v>14</v>
      </c>
      <c r="F39" s="6" t="s">
        <v>15</v>
      </c>
      <c r="G39" s="6" t="s">
        <v>16</v>
      </c>
      <c r="H39" s="6" t="s">
        <v>17</v>
      </c>
      <c r="I39" s="6" t="s">
        <v>18</v>
      </c>
      <c r="J39" s="19" t="s">
        <v>19</v>
      </c>
      <c r="K39" s="19"/>
      <c r="L39" s="100">
        <v>641</v>
      </c>
      <c r="M39" s="103"/>
    </row>
    <row r="40" spans="1:13" ht="36" customHeight="1">
      <c r="A40" s="11">
        <v>415100</v>
      </c>
      <c r="B40" s="16" t="s">
        <v>87</v>
      </c>
      <c r="C40" s="58"/>
      <c r="D40" s="49">
        <f aca="true" t="shared" si="5" ref="D40:D45">J40+I40+H40+G40+F40+E40</f>
        <v>3037</v>
      </c>
      <c r="E40" s="4"/>
      <c r="F40" s="4"/>
      <c r="G40" s="4"/>
      <c r="H40" s="174">
        <v>3037</v>
      </c>
      <c r="I40" s="4"/>
      <c r="J40" s="20"/>
      <c r="K40" s="82">
        <v>2079</v>
      </c>
      <c r="L40" s="100">
        <v>2448</v>
      </c>
      <c r="M40" s="101">
        <v>1007</v>
      </c>
    </row>
    <row r="41" spans="1:13" ht="28.5" customHeight="1">
      <c r="A41" s="11">
        <v>416100</v>
      </c>
      <c r="B41" s="16" t="s">
        <v>63</v>
      </c>
      <c r="C41" s="58"/>
      <c r="D41" s="49">
        <f t="shared" si="5"/>
        <v>760</v>
      </c>
      <c r="E41" s="4"/>
      <c r="F41" s="4"/>
      <c r="G41" s="4">
        <v>121</v>
      </c>
      <c r="H41" s="174">
        <v>639</v>
      </c>
      <c r="I41" s="4"/>
      <c r="J41" s="20"/>
      <c r="K41" s="82">
        <v>964</v>
      </c>
      <c r="L41" s="100">
        <v>942</v>
      </c>
      <c r="M41" s="101">
        <v>519</v>
      </c>
    </row>
    <row r="42" spans="1:13" ht="45.75" customHeight="1">
      <c r="A42" s="11"/>
      <c r="B42" s="15" t="s">
        <v>64</v>
      </c>
      <c r="C42" s="64">
        <f>C43+C44+C45+C50+C51+C52+C53</f>
        <v>0</v>
      </c>
      <c r="D42" s="49">
        <f t="shared" si="5"/>
        <v>7339</v>
      </c>
      <c r="E42" s="28">
        <f aca="true" t="shared" si="6" ref="E42:M42">E43+E44+E45+E50+E51+E52+E53</f>
        <v>0</v>
      </c>
      <c r="F42" s="28">
        <f t="shared" si="6"/>
        <v>0</v>
      </c>
      <c r="G42" s="28">
        <f t="shared" si="6"/>
        <v>670</v>
      </c>
      <c r="H42" s="28">
        <f>H43+H44+H45+H50+H51+H52+H53+H54</f>
        <v>6431</v>
      </c>
      <c r="I42" s="28">
        <f t="shared" si="6"/>
        <v>0</v>
      </c>
      <c r="J42" s="28">
        <f>J43+J44+J45+J50+J51+J52+J53+J54</f>
        <v>238</v>
      </c>
      <c r="K42" s="60">
        <f t="shared" si="6"/>
        <v>5726</v>
      </c>
      <c r="L42" s="104">
        <f t="shared" si="6"/>
        <v>4825</v>
      </c>
      <c r="M42" s="105">
        <f t="shared" si="6"/>
        <v>1008</v>
      </c>
    </row>
    <row r="43" spans="1:13" ht="42" customHeight="1">
      <c r="A43" s="23" t="s">
        <v>62</v>
      </c>
      <c r="B43" s="16" t="s">
        <v>95</v>
      </c>
      <c r="C43" s="58"/>
      <c r="D43" s="49">
        <f t="shared" si="5"/>
        <v>180</v>
      </c>
      <c r="E43" s="4"/>
      <c r="F43" s="4"/>
      <c r="G43" s="4"/>
      <c r="H43" s="4">
        <v>150</v>
      </c>
      <c r="I43" s="4"/>
      <c r="J43" s="20">
        <v>30</v>
      </c>
      <c r="K43" s="82">
        <v>189</v>
      </c>
      <c r="L43" s="100">
        <v>175</v>
      </c>
      <c r="M43" s="101">
        <v>62</v>
      </c>
    </row>
    <row r="44" spans="1:13" ht="46.5" customHeight="1">
      <c r="A44" s="11">
        <v>421200</v>
      </c>
      <c r="B44" s="16" t="s">
        <v>37</v>
      </c>
      <c r="C44" s="58"/>
      <c r="D44" s="49">
        <f t="shared" si="5"/>
        <v>4409</v>
      </c>
      <c r="E44" s="4"/>
      <c r="F44" s="4"/>
      <c r="G44" s="4"/>
      <c r="H44" s="4">
        <v>4286</v>
      </c>
      <c r="I44" s="4"/>
      <c r="J44" s="20">
        <v>123</v>
      </c>
      <c r="K44" s="82">
        <v>3438</v>
      </c>
      <c r="L44" s="100">
        <v>3064</v>
      </c>
      <c r="M44" s="101">
        <v>690</v>
      </c>
    </row>
    <row r="45" spans="1:13" ht="72.75" customHeight="1" thickBot="1">
      <c r="A45" s="11">
        <v>421300</v>
      </c>
      <c r="B45" s="16" t="s">
        <v>88</v>
      </c>
      <c r="C45" s="58"/>
      <c r="D45" s="49">
        <f t="shared" si="5"/>
        <v>748</v>
      </c>
      <c r="E45" s="4"/>
      <c r="F45" s="4"/>
      <c r="G45" s="4"/>
      <c r="H45" s="171">
        <v>745</v>
      </c>
      <c r="I45" s="4"/>
      <c r="J45" s="20">
        <v>3</v>
      </c>
      <c r="K45" s="82">
        <v>495</v>
      </c>
      <c r="L45" s="100">
        <v>350</v>
      </c>
      <c r="M45" s="101">
        <v>85</v>
      </c>
    </row>
    <row r="46" spans="1:13" ht="32.25" customHeight="1">
      <c r="A46" s="11"/>
      <c r="B46" s="149" t="s">
        <v>1</v>
      </c>
      <c r="C46" s="151" t="s">
        <v>117</v>
      </c>
      <c r="D46" s="151" t="s">
        <v>134</v>
      </c>
      <c r="E46" s="153"/>
      <c r="F46" s="153"/>
      <c r="G46" s="153"/>
      <c r="H46" s="153"/>
      <c r="I46" s="153"/>
      <c r="J46" s="154"/>
      <c r="K46" s="83"/>
      <c r="L46" s="106"/>
      <c r="M46" s="91"/>
    </row>
    <row r="47" spans="1:13" ht="33.75" customHeight="1">
      <c r="A47" s="11"/>
      <c r="B47" s="150"/>
      <c r="C47" s="152"/>
      <c r="D47" s="155" t="s">
        <v>28</v>
      </c>
      <c r="E47" s="155" t="s">
        <v>29</v>
      </c>
      <c r="F47" s="150"/>
      <c r="G47" s="150"/>
      <c r="H47" s="150"/>
      <c r="I47" s="155" t="s">
        <v>4</v>
      </c>
      <c r="J47" s="156" t="s">
        <v>5</v>
      </c>
      <c r="K47" s="83" t="s">
        <v>99</v>
      </c>
      <c r="L47" s="100" t="s">
        <v>99</v>
      </c>
      <c r="M47" s="91"/>
    </row>
    <row r="48" spans="1:13" ht="53.25" customHeight="1">
      <c r="A48" s="148" t="s">
        <v>0</v>
      </c>
      <c r="B48" s="150"/>
      <c r="C48" s="152"/>
      <c r="D48" s="150"/>
      <c r="E48" s="1" t="s">
        <v>30</v>
      </c>
      <c r="F48" s="1" t="s">
        <v>7</v>
      </c>
      <c r="G48" s="1" t="s">
        <v>8</v>
      </c>
      <c r="H48" s="1" t="s">
        <v>112</v>
      </c>
      <c r="I48" s="150"/>
      <c r="J48" s="157"/>
      <c r="K48" s="18" t="s">
        <v>102</v>
      </c>
      <c r="L48" s="90" t="s">
        <v>115</v>
      </c>
      <c r="M48" s="92" t="s">
        <v>121</v>
      </c>
    </row>
    <row r="49" spans="1:13" ht="15.75" customHeight="1">
      <c r="A49" s="148"/>
      <c r="B49" s="1">
        <v>3</v>
      </c>
      <c r="C49" s="59">
        <v>4</v>
      </c>
      <c r="D49" s="2">
        <v>5</v>
      </c>
      <c r="E49" s="2">
        <v>6</v>
      </c>
      <c r="F49" s="2">
        <v>7</v>
      </c>
      <c r="G49" s="2">
        <v>8</v>
      </c>
      <c r="H49" s="2">
        <v>9</v>
      </c>
      <c r="I49" s="2">
        <v>10</v>
      </c>
      <c r="J49" s="22">
        <v>11</v>
      </c>
      <c r="K49" s="83">
        <v>12</v>
      </c>
      <c r="L49" s="106">
        <v>13</v>
      </c>
      <c r="M49" s="91">
        <v>14</v>
      </c>
    </row>
    <row r="50" spans="1:13" ht="42" customHeight="1">
      <c r="A50" s="11">
        <v>421400</v>
      </c>
      <c r="B50" s="16" t="s">
        <v>38</v>
      </c>
      <c r="C50" s="58"/>
      <c r="D50" s="49">
        <f aca="true" t="shared" si="7" ref="D50:D58">J50+I50+H50+G50+F50+E50</f>
        <v>400</v>
      </c>
      <c r="E50" s="4"/>
      <c r="F50" s="4"/>
      <c r="G50" s="4"/>
      <c r="H50" s="4">
        <v>400</v>
      </c>
      <c r="I50" s="4"/>
      <c r="J50" s="20"/>
      <c r="K50" s="82">
        <v>411</v>
      </c>
      <c r="L50" s="100">
        <v>336</v>
      </c>
      <c r="M50" s="107">
        <v>138</v>
      </c>
    </row>
    <row r="51" spans="1:13" ht="39" customHeight="1">
      <c r="A51" s="11">
        <v>421500</v>
      </c>
      <c r="B51" s="16" t="s">
        <v>96</v>
      </c>
      <c r="C51" s="58"/>
      <c r="D51" s="49">
        <f t="shared" si="7"/>
        <v>1360</v>
      </c>
      <c r="E51" s="4"/>
      <c r="F51" s="4"/>
      <c r="G51" s="4">
        <v>670</v>
      </c>
      <c r="H51" s="4">
        <v>690</v>
      </c>
      <c r="I51" s="4"/>
      <c r="J51" s="20"/>
      <c r="K51" s="82">
        <v>1052</v>
      </c>
      <c r="L51" s="100">
        <v>762</v>
      </c>
      <c r="M51" s="108"/>
    </row>
    <row r="52" spans="1:13" ht="32.25" customHeight="1">
      <c r="A52" s="11">
        <v>421600</v>
      </c>
      <c r="B52" s="16" t="s">
        <v>135</v>
      </c>
      <c r="C52" s="58"/>
      <c r="D52" s="49">
        <f t="shared" si="7"/>
        <v>80</v>
      </c>
      <c r="E52" s="4"/>
      <c r="F52" s="4"/>
      <c r="G52" s="4"/>
      <c r="H52" s="4"/>
      <c r="I52" s="4"/>
      <c r="J52" s="20">
        <v>80</v>
      </c>
      <c r="K52" s="82">
        <v>52</v>
      </c>
      <c r="L52" s="100">
        <v>16</v>
      </c>
      <c r="M52" s="109"/>
    </row>
    <row r="53" spans="1:13" ht="48" customHeight="1">
      <c r="A53" s="11">
        <v>422100</v>
      </c>
      <c r="B53" s="16" t="s">
        <v>39</v>
      </c>
      <c r="C53" s="58"/>
      <c r="D53" s="49">
        <f t="shared" si="7"/>
        <v>90</v>
      </c>
      <c r="E53" s="4"/>
      <c r="F53" s="4"/>
      <c r="G53" s="4"/>
      <c r="H53" s="171">
        <v>90</v>
      </c>
      <c r="I53" s="4"/>
      <c r="J53" s="20"/>
      <c r="K53" s="82">
        <v>89</v>
      </c>
      <c r="L53" s="100">
        <v>122</v>
      </c>
      <c r="M53" s="101">
        <v>33</v>
      </c>
    </row>
    <row r="54" spans="1:13" s="44" customFormat="1" ht="51" customHeight="1">
      <c r="A54" s="11">
        <v>422300</v>
      </c>
      <c r="B54" s="16" t="s">
        <v>123</v>
      </c>
      <c r="C54" s="58"/>
      <c r="D54" s="49">
        <f t="shared" si="7"/>
        <v>72</v>
      </c>
      <c r="E54" s="4"/>
      <c r="F54" s="4"/>
      <c r="G54" s="4"/>
      <c r="H54" s="171">
        <v>70</v>
      </c>
      <c r="I54" s="4"/>
      <c r="J54" s="20">
        <v>2</v>
      </c>
      <c r="K54" s="82"/>
      <c r="L54" s="100"/>
      <c r="M54" s="101"/>
    </row>
    <row r="55" spans="1:13" ht="51">
      <c r="A55" s="11"/>
      <c r="B55" s="15" t="s">
        <v>66</v>
      </c>
      <c r="C55" s="56">
        <f>C56+C57+C58+C62+C63+C64</f>
        <v>0</v>
      </c>
      <c r="D55" s="49">
        <f t="shared" si="7"/>
        <v>2517</v>
      </c>
      <c r="E55" s="3">
        <f aca="true" t="shared" si="8" ref="E55:M55">E56+E57+E58+E62+E63+E64</f>
        <v>0</v>
      </c>
      <c r="F55" s="3">
        <f t="shared" si="8"/>
        <v>0</v>
      </c>
      <c r="G55" s="3">
        <f>G56+G57+G58+G61+G62+G63+G64</f>
        <v>280</v>
      </c>
      <c r="H55" s="3">
        <f t="shared" si="8"/>
        <v>1804</v>
      </c>
      <c r="I55" s="3">
        <f t="shared" si="8"/>
        <v>0</v>
      </c>
      <c r="J55" s="3">
        <f t="shared" si="8"/>
        <v>433</v>
      </c>
      <c r="K55" s="83">
        <f t="shared" si="8"/>
        <v>1043</v>
      </c>
      <c r="L55" s="110">
        <f t="shared" si="8"/>
        <v>1726</v>
      </c>
      <c r="M55" s="111">
        <f t="shared" si="8"/>
        <v>361</v>
      </c>
    </row>
    <row r="56" spans="1:13" ht="39.75" customHeight="1">
      <c r="A56" s="11">
        <v>423100</v>
      </c>
      <c r="B56" s="16" t="s">
        <v>40</v>
      </c>
      <c r="C56" s="58"/>
      <c r="D56" s="49">
        <f t="shared" si="7"/>
        <v>0</v>
      </c>
      <c r="E56" s="4"/>
      <c r="F56" s="4"/>
      <c r="G56" s="4"/>
      <c r="H56" s="4"/>
      <c r="I56" s="4"/>
      <c r="J56" s="20"/>
      <c r="K56" s="82">
        <v>0</v>
      </c>
      <c r="L56" s="100"/>
      <c r="M56" s="107"/>
    </row>
    <row r="57" spans="1:13" ht="40.5" customHeight="1">
      <c r="A57" s="11">
        <v>423200</v>
      </c>
      <c r="B57" s="16" t="s">
        <v>41</v>
      </c>
      <c r="C57" s="58"/>
      <c r="D57" s="49">
        <f t="shared" si="7"/>
        <v>1172</v>
      </c>
      <c r="E57" s="4"/>
      <c r="F57" s="4"/>
      <c r="G57" s="4"/>
      <c r="H57" s="171">
        <v>1144</v>
      </c>
      <c r="I57" s="4"/>
      <c r="J57" s="20">
        <v>28</v>
      </c>
      <c r="K57" s="82">
        <v>529</v>
      </c>
      <c r="L57" s="100">
        <v>670</v>
      </c>
      <c r="M57" s="101">
        <v>234</v>
      </c>
    </row>
    <row r="58" spans="1:13" ht="47.25" customHeight="1">
      <c r="A58" s="11">
        <v>423300</v>
      </c>
      <c r="B58" s="16" t="s">
        <v>42</v>
      </c>
      <c r="C58" s="58"/>
      <c r="D58" s="49">
        <f t="shared" si="7"/>
        <v>580</v>
      </c>
      <c r="E58" s="4"/>
      <c r="F58" s="4"/>
      <c r="G58" s="4"/>
      <c r="H58" s="174">
        <v>560</v>
      </c>
      <c r="I58" s="4"/>
      <c r="J58" s="20">
        <v>20</v>
      </c>
      <c r="K58" s="82">
        <v>95</v>
      </c>
      <c r="L58" s="100">
        <v>8</v>
      </c>
      <c r="M58" s="107">
        <v>60</v>
      </c>
    </row>
    <row r="59" spans="1:13" ht="0.75" customHeight="1" hidden="1">
      <c r="A59" s="11">
        <v>423400</v>
      </c>
      <c r="B59" s="16" t="s">
        <v>43</v>
      </c>
      <c r="C59" s="58"/>
      <c r="D59" s="5"/>
      <c r="E59" s="4"/>
      <c r="F59" s="4"/>
      <c r="G59" s="4"/>
      <c r="H59" s="4"/>
      <c r="I59" s="4"/>
      <c r="J59" s="20"/>
      <c r="K59" s="78"/>
      <c r="L59" s="100"/>
      <c r="M59" s="112"/>
    </row>
    <row r="60" spans="1:13" ht="2.25" customHeight="1" hidden="1">
      <c r="A60" s="11">
        <v>423500</v>
      </c>
      <c r="B60" s="16" t="s">
        <v>44</v>
      </c>
      <c r="C60" s="58"/>
      <c r="D60" s="5">
        <v>0</v>
      </c>
      <c r="E60" s="4"/>
      <c r="F60" s="4"/>
      <c r="G60" s="4"/>
      <c r="H60" s="4"/>
      <c r="I60" s="4"/>
      <c r="J60" s="20"/>
      <c r="K60" s="19" t="s">
        <v>13</v>
      </c>
      <c r="L60" s="100"/>
      <c r="M60" s="112"/>
    </row>
    <row r="61" spans="1:13" s="44" customFormat="1" ht="49.5" customHeight="1">
      <c r="A61" s="11">
        <v>423591</v>
      </c>
      <c r="B61" s="16" t="s">
        <v>125</v>
      </c>
      <c r="C61" s="58"/>
      <c r="D61" s="145">
        <f>J61+I61+H61+G61+F61+E61</f>
        <v>200</v>
      </c>
      <c r="E61" s="4"/>
      <c r="F61" s="4"/>
      <c r="G61" s="4">
        <v>200</v>
      </c>
      <c r="H61" s="4"/>
      <c r="I61" s="4"/>
      <c r="J61" s="20"/>
      <c r="K61" s="19"/>
      <c r="L61" s="100"/>
      <c r="M61" s="112"/>
    </row>
    <row r="62" spans="1:13" ht="15" customHeight="1">
      <c r="A62" s="11">
        <v>423400</v>
      </c>
      <c r="B62" s="16" t="s">
        <v>43</v>
      </c>
      <c r="C62" s="58"/>
      <c r="D62" s="49">
        <f>J62+I62+H62+G62+F62+E62</f>
        <v>0</v>
      </c>
      <c r="E62" s="4"/>
      <c r="F62" s="4"/>
      <c r="G62" s="4"/>
      <c r="H62" s="4"/>
      <c r="I62" s="4"/>
      <c r="J62" s="20"/>
      <c r="K62" s="82">
        <v>65</v>
      </c>
      <c r="L62" s="100">
        <v>32</v>
      </c>
      <c r="M62" s="107">
        <v>3</v>
      </c>
    </row>
    <row r="63" spans="1:13" ht="57" customHeight="1">
      <c r="A63" s="11">
        <v>423700</v>
      </c>
      <c r="B63" s="16" t="s">
        <v>45</v>
      </c>
      <c r="C63" s="58"/>
      <c r="D63" s="49">
        <f>J63+I63+H63+G63+F63+E63</f>
        <v>195</v>
      </c>
      <c r="E63" s="4"/>
      <c r="F63" s="4"/>
      <c r="G63" s="4"/>
      <c r="H63" s="4"/>
      <c r="I63" s="4"/>
      <c r="J63" s="20">
        <v>195</v>
      </c>
      <c r="K63" s="83">
        <v>7</v>
      </c>
      <c r="L63" s="100">
        <v>79</v>
      </c>
      <c r="M63" s="101">
        <v>1</v>
      </c>
    </row>
    <row r="64" spans="1:13" ht="50.25" customHeight="1" thickBot="1">
      <c r="A64" s="11">
        <v>423900</v>
      </c>
      <c r="B64" s="16" t="s">
        <v>46</v>
      </c>
      <c r="C64" s="58"/>
      <c r="D64" s="55">
        <f>J64+I64+H64+G64+F64+E64</f>
        <v>370</v>
      </c>
      <c r="E64" s="43"/>
      <c r="F64" s="43"/>
      <c r="G64" s="43">
        <v>80</v>
      </c>
      <c r="H64" s="172">
        <v>100</v>
      </c>
      <c r="I64" s="43"/>
      <c r="J64" s="39">
        <v>190</v>
      </c>
      <c r="K64" s="82">
        <v>347</v>
      </c>
      <c r="L64" s="100">
        <v>937</v>
      </c>
      <c r="M64" s="101">
        <v>63</v>
      </c>
    </row>
    <row r="65" spans="1:13" ht="36" customHeight="1">
      <c r="A65" s="11"/>
      <c r="B65" s="149" t="s">
        <v>1</v>
      </c>
      <c r="C65" s="151" t="s">
        <v>100</v>
      </c>
      <c r="D65" s="158" t="s">
        <v>134</v>
      </c>
      <c r="E65" s="152"/>
      <c r="F65" s="152"/>
      <c r="G65" s="152"/>
      <c r="H65" s="152"/>
      <c r="I65" s="152"/>
      <c r="J65" s="152"/>
      <c r="K65" s="84"/>
      <c r="L65" s="113"/>
      <c r="M65" s="114"/>
    </row>
    <row r="66" spans="1:13" ht="24" customHeight="1">
      <c r="A66" s="11"/>
      <c r="B66" s="150"/>
      <c r="C66" s="152"/>
      <c r="D66" s="155" t="s">
        <v>28</v>
      </c>
      <c r="E66" s="155" t="s">
        <v>29</v>
      </c>
      <c r="F66" s="150"/>
      <c r="G66" s="150"/>
      <c r="H66" s="150"/>
      <c r="I66" s="155" t="s">
        <v>4</v>
      </c>
      <c r="J66" s="156" t="s">
        <v>5</v>
      </c>
      <c r="K66" s="83" t="s">
        <v>99</v>
      </c>
      <c r="L66" s="115"/>
      <c r="M66" s="91"/>
    </row>
    <row r="67" spans="1:13" ht="54" customHeight="1">
      <c r="A67" s="148" t="s">
        <v>0</v>
      </c>
      <c r="B67" s="150"/>
      <c r="C67" s="152"/>
      <c r="D67" s="150"/>
      <c r="E67" s="1" t="s">
        <v>30</v>
      </c>
      <c r="F67" s="1" t="s">
        <v>7</v>
      </c>
      <c r="G67" s="1" t="s">
        <v>8</v>
      </c>
      <c r="H67" s="1" t="s">
        <v>112</v>
      </c>
      <c r="I67" s="150"/>
      <c r="J67" s="157"/>
      <c r="K67" s="18" t="s">
        <v>102</v>
      </c>
      <c r="L67" s="90" t="s">
        <v>115</v>
      </c>
      <c r="M67" s="92" t="s">
        <v>120</v>
      </c>
    </row>
    <row r="68" spans="1:13" ht="17.25" customHeight="1">
      <c r="A68" s="148"/>
      <c r="B68" s="1">
        <v>3</v>
      </c>
      <c r="C68" s="59">
        <v>4</v>
      </c>
      <c r="D68" s="2">
        <v>5</v>
      </c>
      <c r="E68" s="2">
        <v>6</v>
      </c>
      <c r="F68" s="2">
        <v>7</v>
      </c>
      <c r="G68" s="2">
        <v>8</v>
      </c>
      <c r="H68" s="2">
        <v>9</v>
      </c>
      <c r="I68" s="2">
        <v>10</v>
      </c>
      <c r="J68" s="22">
        <v>11</v>
      </c>
      <c r="K68" s="83">
        <v>12</v>
      </c>
      <c r="L68" s="93" t="s">
        <v>93</v>
      </c>
      <c r="M68" s="91">
        <v>14</v>
      </c>
    </row>
    <row r="69" spans="1:13" ht="46.5" customHeight="1">
      <c r="A69" s="11"/>
      <c r="B69" s="15" t="s">
        <v>67</v>
      </c>
      <c r="C69" s="56">
        <f>C71+C72</f>
        <v>0</v>
      </c>
      <c r="D69" s="49">
        <f aca="true" t="shared" si="9" ref="D69:D75">J69+I69+H69+G69+F69+E69</f>
        <v>1285</v>
      </c>
      <c r="E69" s="3">
        <f aca="true" t="shared" si="10" ref="E69:M69">E71+E72</f>
        <v>0</v>
      </c>
      <c r="F69" s="3">
        <f t="shared" si="10"/>
        <v>0</v>
      </c>
      <c r="G69" s="3">
        <f t="shared" si="10"/>
        <v>1205</v>
      </c>
      <c r="H69" s="3">
        <f t="shared" si="10"/>
        <v>80</v>
      </c>
      <c r="I69" s="3">
        <f t="shared" si="10"/>
        <v>0</v>
      </c>
      <c r="J69" s="3">
        <f t="shared" si="10"/>
        <v>0</v>
      </c>
      <c r="K69" s="83">
        <f t="shared" si="10"/>
        <v>1019</v>
      </c>
      <c r="L69" s="110">
        <f t="shared" si="10"/>
        <v>617</v>
      </c>
      <c r="M69" s="111">
        <f t="shared" si="10"/>
        <v>279</v>
      </c>
    </row>
    <row r="70" spans="1:13" ht="3.75" customHeight="1">
      <c r="A70" s="11"/>
      <c r="B70" s="16"/>
      <c r="C70" s="58"/>
      <c r="D70" s="49">
        <f t="shared" si="9"/>
        <v>0</v>
      </c>
      <c r="E70" s="4"/>
      <c r="F70" s="4"/>
      <c r="G70" s="4"/>
      <c r="H70" s="4"/>
      <c r="I70" s="4"/>
      <c r="J70" s="20"/>
      <c r="K70" s="83"/>
      <c r="L70" s="100"/>
      <c r="M70" s="107"/>
    </row>
    <row r="71" spans="1:13" ht="38.25">
      <c r="A71" s="11">
        <v>424300</v>
      </c>
      <c r="B71" s="16" t="s">
        <v>47</v>
      </c>
      <c r="C71" s="58"/>
      <c r="D71" s="49">
        <f t="shared" si="9"/>
        <v>785</v>
      </c>
      <c r="E71" s="4"/>
      <c r="F71" s="4"/>
      <c r="G71" s="4">
        <v>705</v>
      </c>
      <c r="H71" s="174">
        <v>80</v>
      </c>
      <c r="I71" s="4"/>
      <c r="J71" s="20"/>
      <c r="K71" s="82">
        <v>506</v>
      </c>
      <c r="L71" s="100">
        <v>560</v>
      </c>
      <c r="M71" s="107">
        <v>279</v>
      </c>
    </row>
    <row r="72" spans="1:13" ht="63.75">
      <c r="A72" s="166" t="s">
        <v>78</v>
      </c>
      <c r="B72" s="16" t="s">
        <v>48</v>
      </c>
      <c r="C72" s="58"/>
      <c r="D72" s="49">
        <f t="shared" si="9"/>
        <v>500</v>
      </c>
      <c r="E72" s="4"/>
      <c r="F72" s="4"/>
      <c r="G72" s="4">
        <v>500</v>
      </c>
      <c r="H72" s="4"/>
      <c r="I72" s="4"/>
      <c r="J72" s="20"/>
      <c r="K72" s="82">
        <v>513</v>
      </c>
      <c r="L72" s="100">
        <v>57</v>
      </c>
      <c r="M72" s="107"/>
    </row>
    <row r="73" spans="1:13" ht="51">
      <c r="A73" s="167"/>
      <c r="B73" s="35" t="s">
        <v>89</v>
      </c>
      <c r="C73" s="65">
        <f>C74+C75</f>
        <v>0</v>
      </c>
      <c r="D73" s="49">
        <f t="shared" si="9"/>
        <v>976</v>
      </c>
      <c r="E73" s="10">
        <f aca="true" t="shared" si="11" ref="E73:M73">E74+E75</f>
        <v>0</v>
      </c>
      <c r="F73" s="10">
        <f t="shared" si="11"/>
        <v>0</v>
      </c>
      <c r="G73" s="10">
        <f t="shared" si="11"/>
        <v>0</v>
      </c>
      <c r="H73" s="10">
        <f t="shared" si="11"/>
        <v>935</v>
      </c>
      <c r="I73" s="10">
        <f t="shared" si="11"/>
        <v>0</v>
      </c>
      <c r="J73" s="10">
        <f t="shared" si="11"/>
        <v>41</v>
      </c>
      <c r="K73" s="85">
        <f t="shared" si="11"/>
        <v>3072</v>
      </c>
      <c r="L73" s="116">
        <f t="shared" si="11"/>
        <v>1511</v>
      </c>
      <c r="M73" s="117">
        <f t="shared" si="11"/>
        <v>1521</v>
      </c>
    </row>
    <row r="74" spans="1:13" ht="51">
      <c r="A74" s="168"/>
      <c r="B74" s="16" t="s">
        <v>90</v>
      </c>
      <c r="C74" s="58"/>
      <c r="D74" s="49">
        <f t="shared" si="9"/>
        <v>341</v>
      </c>
      <c r="E74" s="4"/>
      <c r="F74" s="4"/>
      <c r="G74" s="4"/>
      <c r="H74" s="4">
        <v>300</v>
      </c>
      <c r="I74" s="4"/>
      <c r="J74" s="4">
        <v>41</v>
      </c>
      <c r="K74" s="82">
        <v>1445</v>
      </c>
      <c r="L74" s="100">
        <v>11</v>
      </c>
      <c r="M74" s="101">
        <v>815</v>
      </c>
    </row>
    <row r="75" spans="1:13" ht="51">
      <c r="A75" s="36" t="s">
        <v>77</v>
      </c>
      <c r="B75" s="31" t="s">
        <v>91</v>
      </c>
      <c r="C75" s="54"/>
      <c r="D75" s="49">
        <f t="shared" si="9"/>
        <v>635</v>
      </c>
      <c r="E75" s="32"/>
      <c r="F75" s="32"/>
      <c r="G75" s="32"/>
      <c r="H75" s="173">
        <v>635</v>
      </c>
      <c r="I75" s="32"/>
      <c r="J75" s="33"/>
      <c r="K75" s="82">
        <v>1627</v>
      </c>
      <c r="L75" s="100">
        <v>1500</v>
      </c>
      <c r="M75" s="118">
        <v>706</v>
      </c>
    </row>
    <row r="76" spans="1:13" ht="38.25" customHeight="1">
      <c r="A76" s="11"/>
      <c r="B76" s="15" t="s">
        <v>68</v>
      </c>
      <c r="C76" s="56">
        <f>C77+C79+C80+C81+C82+C87</f>
        <v>0</v>
      </c>
      <c r="D76" s="49">
        <f aca="true" t="shared" si="12" ref="D76:D82">J76+I76+H76+G76+F76+E76</f>
        <v>8986</v>
      </c>
      <c r="E76" s="3">
        <f aca="true" t="shared" si="13" ref="E76:M76">E77+E79+E80+E81+E82+E87</f>
        <v>0</v>
      </c>
      <c r="F76" s="3">
        <f t="shared" si="13"/>
        <v>0</v>
      </c>
      <c r="G76" s="3">
        <f t="shared" si="13"/>
        <v>200</v>
      </c>
      <c r="H76" s="3">
        <f t="shared" si="13"/>
        <v>8619</v>
      </c>
      <c r="I76" s="3">
        <f t="shared" si="13"/>
        <v>0</v>
      </c>
      <c r="J76" s="3">
        <f>J77+J78+J79+J80+J81+J82+J87</f>
        <v>167</v>
      </c>
      <c r="K76" s="83">
        <f t="shared" si="13"/>
        <v>9899</v>
      </c>
      <c r="L76" s="110">
        <f t="shared" si="13"/>
        <v>9484</v>
      </c>
      <c r="M76" s="111">
        <f t="shared" si="13"/>
        <v>2851</v>
      </c>
    </row>
    <row r="77" spans="1:13" ht="58.5" customHeight="1">
      <c r="A77" s="11">
        <v>426100</v>
      </c>
      <c r="B77" s="16" t="s">
        <v>49</v>
      </c>
      <c r="C77" s="58"/>
      <c r="D77" s="49">
        <f t="shared" si="12"/>
        <v>300</v>
      </c>
      <c r="E77" s="4"/>
      <c r="F77" s="4"/>
      <c r="G77" s="4"/>
      <c r="H77" s="171">
        <v>300</v>
      </c>
      <c r="I77" s="4"/>
      <c r="J77" s="20"/>
      <c r="K77" s="82">
        <v>714</v>
      </c>
      <c r="L77" s="100">
        <v>535</v>
      </c>
      <c r="M77" s="101">
        <v>291</v>
      </c>
    </row>
    <row r="78" spans="1:13" s="44" customFormat="1" ht="58.5" customHeight="1">
      <c r="A78" s="11">
        <v>426300</v>
      </c>
      <c r="B78" s="16" t="s">
        <v>128</v>
      </c>
      <c r="C78" s="58"/>
      <c r="D78" s="49">
        <f>J78+I78+H78+G78+F78+E78</f>
        <v>134</v>
      </c>
      <c r="E78" s="4"/>
      <c r="F78" s="4"/>
      <c r="G78" s="4"/>
      <c r="H78" s="4"/>
      <c r="I78" s="4"/>
      <c r="J78" s="20">
        <v>134</v>
      </c>
      <c r="K78" s="82"/>
      <c r="L78" s="100"/>
      <c r="M78" s="101"/>
    </row>
    <row r="79" spans="1:13" ht="52.5" customHeight="1">
      <c r="A79" s="11">
        <v>426500</v>
      </c>
      <c r="B79" s="16" t="s">
        <v>124</v>
      </c>
      <c r="C79" s="66"/>
      <c r="D79" s="3">
        <f t="shared" si="12"/>
        <v>65</v>
      </c>
      <c r="E79" s="4"/>
      <c r="F79" s="4"/>
      <c r="G79" s="4"/>
      <c r="H79" s="174">
        <v>65</v>
      </c>
      <c r="I79" s="4"/>
      <c r="J79" s="20"/>
      <c r="K79" s="82">
        <v>9</v>
      </c>
      <c r="L79" s="100"/>
      <c r="M79" s="101"/>
    </row>
    <row r="80" spans="1:13" ht="45.75" customHeight="1">
      <c r="A80" s="11">
        <v>426400</v>
      </c>
      <c r="B80" s="16" t="s">
        <v>50</v>
      </c>
      <c r="C80" s="58"/>
      <c r="D80" s="49">
        <f t="shared" si="12"/>
        <v>2703</v>
      </c>
      <c r="E80" s="9"/>
      <c r="F80" s="9"/>
      <c r="G80" s="9"/>
      <c r="H80" s="9">
        <v>2700</v>
      </c>
      <c r="I80" s="9"/>
      <c r="J80" s="21">
        <v>3</v>
      </c>
      <c r="K80" s="82">
        <v>2742</v>
      </c>
      <c r="L80" s="100">
        <v>3032</v>
      </c>
      <c r="M80" s="101">
        <v>831</v>
      </c>
    </row>
    <row r="81" spans="1:13" ht="39.75" customHeight="1">
      <c r="A81" s="11">
        <v>426700</v>
      </c>
      <c r="B81" s="16" t="s">
        <v>51</v>
      </c>
      <c r="C81" s="58"/>
      <c r="D81" s="49">
        <f t="shared" si="12"/>
        <v>5223</v>
      </c>
      <c r="E81" s="4"/>
      <c r="F81" s="4"/>
      <c r="G81" s="4">
        <v>200</v>
      </c>
      <c r="H81" s="4">
        <v>4998</v>
      </c>
      <c r="I81" s="4"/>
      <c r="J81" s="20">
        <v>25</v>
      </c>
      <c r="K81" s="51">
        <v>5800</v>
      </c>
      <c r="L81" s="100">
        <v>5333</v>
      </c>
      <c r="M81" s="101">
        <v>1516</v>
      </c>
    </row>
    <row r="82" spans="1:13" ht="60.75" customHeight="1" thickBot="1">
      <c r="A82" s="11">
        <v>426800</v>
      </c>
      <c r="B82" s="16" t="s">
        <v>83</v>
      </c>
      <c r="C82" s="58"/>
      <c r="D82" s="49">
        <f t="shared" si="12"/>
        <v>365</v>
      </c>
      <c r="E82" s="4"/>
      <c r="F82" s="4"/>
      <c r="G82" s="4"/>
      <c r="H82" s="4">
        <v>365</v>
      </c>
      <c r="I82" s="4"/>
      <c r="J82" s="20"/>
      <c r="K82" s="52">
        <v>274</v>
      </c>
      <c r="L82" s="100">
        <v>289</v>
      </c>
      <c r="M82" s="101">
        <v>89</v>
      </c>
    </row>
    <row r="83" spans="1:13" ht="26.25" customHeight="1">
      <c r="A83" s="11"/>
      <c r="B83" s="149" t="s">
        <v>1</v>
      </c>
      <c r="C83" s="151" t="s">
        <v>103</v>
      </c>
      <c r="D83" s="151" t="s">
        <v>134</v>
      </c>
      <c r="E83" s="153"/>
      <c r="F83" s="153"/>
      <c r="G83" s="153"/>
      <c r="H83" s="153"/>
      <c r="I83" s="153"/>
      <c r="J83" s="154"/>
      <c r="K83" s="86"/>
      <c r="L83" s="119"/>
      <c r="M83" s="120"/>
    </row>
    <row r="84" spans="1:13" ht="32.25" customHeight="1">
      <c r="A84" s="11"/>
      <c r="B84" s="150"/>
      <c r="C84" s="152"/>
      <c r="D84" s="155" t="s">
        <v>28</v>
      </c>
      <c r="E84" s="155" t="s">
        <v>29</v>
      </c>
      <c r="F84" s="150"/>
      <c r="G84" s="150"/>
      <c r="H84" s="150"/>
      <c r="I84" s="155" t="s">
        <v>4</v>
      </c>
      <c r="J84" s="156" t="s">
        <v>5</v>
      </c>
      <c r="K84" s="18" t="s">
        <v>101</v>
      </c>
      <c r="L84" s="90" t="s">
        <v>101</v>
      </c>
      <c r="M84" s="103"/>
    </row>
    <row r="85" spans="1:13" ht="27.75" customHeight="1">
      <c r="A85" s="148" t="s">
        <v>0</v>
      </c>
      <c r="B85" s="150"/>
      <c r="C85" s="152"/>
      <c r="D85" s="150"/>
      <c r="E85" s="1" t="s">
        <v>30</v>
      </c>
      <c r="F85" s="1" t="s">
        <v>7</v>
      </c>
      <c r="G85" s="1" t="s">
        <v>8</v>
      </c>
      <c r="H85" s="1" t="s">
        <v>112</v>
      </c>
      <c r="I85" s="150"/>
      <c r="J85" s="157"/>
      <c r="K85" s="80" t="s">
        <v>102</v>
      </c>
      <c r="L85" s="90" t="s">
        <v>115</v>
      </c>
      <c r="M85" s="92" t="s">
        <v>122</v>
      </c>
    </row>
    <row r="86" spans="1:13" ht="11.25" customHeight="1">
      <c r="A86" s="148"/>
      <c r="B86" s="1">
        <v>3</v>
      </c>
      <c r="C86" s="59">
        <v>4</v>
      </c>
      <c r="D86" s="2">
        <v>5</v>
      </c>
      <c r="E86" s="2">
        <v>6</v>
      </c>
      <c r="F86" s="2">
        <v>7</v>
      </c>
      <c r="G86" s="2">
        <v>8</v>
      </c>
      <c r="H86" s="2">
        <v>9</v>
      </c>
      <c r="I86" s="2">
        <v>10</v>
      </c>
      <c r="J86" s="22">
        <v>11</v>
      </c>
      <c r="K86" s="19" t="s">
        <v>69</v>
      </c>
      <c r="L86" s="93" t="s">
        <v>93</v>
      </c>
      <c r="M86" s="103">
        <v>14</v>
      </c>
    </row>
    <row r="87" spans="1:13" ht="36.75" customHeight="1">
      <c r="A87" s="11">
        <v>426900</v>
      </c>
      <c r="B87" s="16" t="s">
        <v>52</v>
      </c>
      <c r="C87" s="58"/>
      <c r="D87" s="49">
        <f>J87+I87+H87+G87+F87+E87</f>
        <v>196</v>
      </c>
      <c r="E87" s="4"/>
      <c r="F87" s="4"/>
      <c r="G87" s="4"/>
      <c r="H87" s="174">
        <v>191</v>
      </c>
      <c r="I87" s="4"/>
      <c r="J87" s="20">
        <v>5</v>
      </c>
      <c r="K87" s="52">
        <v>360</v>
      </c>
      <c r="L87" s="100">
        <v>295</v>
      </c>
      <c r="M87" s="101">
        <v>124</v>
      </c>
    </row>
    <row r="88" spans="1:13" ht="26.25" customHeight="1">
      <c r="A88" s="11"/>
      <c r="B88" s="15" t="s">
        <v>92</v>
      </c>
      <c r="C88" s="67">
        <f>C89+C90</f>
        <v>0</v>
      </c>
      <c r="D88" s="49">
        <f>J88+I88+H88+G88+F88+E88</f>
        <v>65</v>
      </c>
      <c r="E88" s="3">
        <f aca="true" t="shared" si="14" ref="E88:M88">E89+E90</f>
        <v>0</v>
      </c>
      <c r="F88" s="3">
        <f t="shared" si="14"/>
        <v>0</v>
      </c>
      <c r="G88" s="3">
        <f t="shared" si="14"/>
        <v>0</v>
      </c>
      <c r="H88" s="3">
        <f t="shared" si="14"/>
        <v>0</v>
      </c>
      <c r="I88" s="3">
        <f t="shared" si="14"/>
        <v>0</v>
      </c>
      <c r="J88" s="3">
        <f t="shared" si="14"/>
        <v>65</v>
      </c>
      <c r="K88" s="83">
        <f t="shared" si="14"/>
        <v>136</v>
      </c>
      <c r="L88" s="110">
        <f t="shared" si="14"/>
        <v>0</v>
      </c>
      <c r="M88" s="99">
        <f t="shared" si="14"/>
        <v>0</v>
      </c>
    </row>
    <row r="89" spans="1:13" ht="28.5" customHeight="1">
      <c r="A89" s="11">
        <v>43100</v>
      </c>
      <c r="B89" s="16" t="s">
        <v>53</v>
      </c>
      <c r="C89" s="66"/>
      <c r="D89" s="49">
        <f>J89+I89+H89+G89+F89+E89</f>
        <v>5</v>
      </c>
      <c r="E89" s="4"/>
      <c r="F89" s="4"/>
      <c r="G89" s="4"/>
      <c r="H89" s="4"/>
      <c r="I89" s="4"/>
      <c r="J89" s="20">
        <v>5</v>
      </c>
      <c r="K89" s="52">
        <v>7</v>
      </c>
      <c r="L89" s="100"/>
      <c r="M89" s="101"/>
    </row>
    <row r="90" spans="1:13" ht="26.25" customHeight="1">
      <c r="A90" s="11">
        <v>431200</v>
      </c>
      <c r="B90" s="16" t="s">
        <v>54</v>
      </c>
      <c r="C90" s="66"/>
      <c r="D90" s="49">
        <f>J90+I90+H90+G90+F90+E90</f>
        <v>60</v>
      </c>
      <c r="E90" s="4"/>
      <c r="F90" s="4"/>
      <c r="G90" s="4"/>
      <c r="H90" s="4"/>
      <c r="I90" s="4"/>
      <c r="J90" s="20">
        <v>60</v>
      </c>
      <c r="K90" s="52">
        <v>129</v>
      </c>
      <c r="L90" s="100"/>
      <c r="M90" s="101"/>
    </row>
    <row r="91" spans="1:13" s="44" customFormat="1" ht="1.5" customHeight="1" hidden="1">
      <c r="A91" s="11"/>
      <c r="B91" s="37"/>
      <c r="C91" s="68"/>
      <c r="D91" s="38"/>
      <c r="E91" s="1" t="s">
        <v>30</v>
      </c>
      <c r="F91" s="1" t="s">
        <v>7</v>
      </c>
      <c r="G91" s="1" t="s">
        <v>8</v>
      </c>
      <c r="H91" s="1" t="s">
        <v>9</v>
      </c>
      <c r="I91" s="38"/>
      <c r="J91" s="38"/>
      <c r="K91" s="26"/>
      <c r="L91" s="121"/>
      <c r="M91" s="103"/>
    </row>
    <row r="92" spans="1:13" ht="15" hidden="1">
      <c r="A92" s="11"/>
      <c r="B92" s="6" t="s">
        <v>11</v>
      </c>
      <c r="C92" s="63" t="s">
        <v>12</v>
      </c>
      <c r="D92" s="6" t="s">
        <v>13</v>
      </c>
      <c r="E92" s="6" t="s">
        <v>14</v>
      </c>
      <c r="F92" s="6" t="s">
        <v>15</v>
      </c>
      <c r="G92" s="6" t="s">
        <v>16</v>
      </c>
      <c r="H92" s="6" t="s">
        <v>17</v>
      </c>
      <c r="I92" s="6" t="s">
        <v>18</v>
      </c>
      <c r="J92" s="19" t="s">
        <v>19</v>
      </c>
      <c r="K92" s="22"/>
      <c r="L92" s="122"/>
      <c r="M92" s="103"/>
    </row>
    <row r="93" spans="1:13" ht="30.75" customHeight="1">
      <c r="A93" s="11"/>
      <c r="B93" s="15" t="s">
        <v>84</v>
      </c>
      <c r="C93" s="56">
        <f>C94+C95+C96+C97</f>
        <v>0</v>
      </c>
      <c r="D93" s="49">
        <f>J93+I93+H93+G93+F93+E93</f>
        <v>902</v>
      </c>
      <c r="E93" s="3">
        <f>E94+E95+E96+E97+E98</f>
        <v>0</v>
      </c>
      <c r="F93" s="3">
        <f aca="true" t="shared" si="15" ref="F93:M93">F94+F95+F96+F97</f>
        <v>0</v>
      </c>
      <c r="G93" s="3">
        <f t="shared" si="15"/>
        <v>445</v>
      </c>
      <c r="H93" s="3">
        <f t="shared" si="15"/>
        <v>280</v>
      </c>
      <c r="I93" s="3">
        <f t="shared" si="15"/>
        <v>0</v>
      </c>
      <c r="J93" s="3">
        <f t="shared" si="15"/>
        <v>177</v>
      </c>
      <c r="K93" s="83">
        <f t="shared" si="15"/>
        <v>227</v>
      </c>
      <c r="L93" s="110">
        <f t="shared" si="15"/>
        <v>540</v>
      </c>
      <c r="M93" s="111">
        <f t="shared" si="15"/>
        <v>98</v>
      </c>
    </row>
    <row r="94" spans="1:13" ht="25.5">
      <c r="A94" s="11">
        <v>482100</v>
      </c>
      <c r="B94" s="16" t="s">
        <v>55</v>
      </c>
      <c r="C94" s="66"/>
      <c r="D94" s="49">
        <f aca="true" t="shared" si="16" ref="D94:D101">J94+I94+H94+G94+F94+E94</f>
        <v>280</v>
      </c>
      <c r="E94" s="4"/>
      <c r="F94" s="4"/>
      <c r="G94" s="4"/>
      <c r="H94" s="4">
        <v>280</v>
      </c>
      <c r="I94" s="4"/>
      <c r="J94" s="20"/>
      <c r="K94" s="52">
        <v>218</v>
      </c>
      <c r="L94" s="100"/>
      <c r="M94" s="101">
        <v>50</v>
      </c>
    </row>
    <row r="95" spans="1:13" ht="25.5" customHeight="1">
      <c r="A95" s="11">
        <v>482200</v>
      </c>
      <c r="B95" s="16" t="s">
        <v>56</v>
      </c>
      <c r="C95" s="58"/>
      <c r="D95" s="49">
        <f t="shared" si="16"/>
        <v>10</v>
      </c>
      <c r="E95" s="4"/>
      <c r="F95" s="4"/>
      <c r="G95" s="4"/>
      <c r="H95" s="4"/>
      <c r="I95" s="4"/>
      <c r="J95" s="20">
        <v>10</v>
      </c>
      <c r="K95" s="25"/>
      <c r="L95" s="100">
        <v>189</v>
      </c>
      <c r="M95" s="101">
        <v>46</v>
      </c>
    </row>
    <row r="96" spans="1:13" ht="21" customHeight="1">
      <c r="A96" s="11">
        <v>482300</v>
      </c>
      <c r="B96" s="16" t="s">
        <v>57</v>
      </c>
      <c r="C96" s="66"/>
      <c r="D96" s="49">
        <f t="shared" si="16"/>
        <v>300</v>
      </c>
      <c r="E96" s="4"/>
      <c r="F96" s="4"/>
      <c r="G96" s="4">
        <v>300</v>
      </c>
      <c r="H96" s="4"/>
      <c r="I96" s="4"/>
      <c r="J96" s="20"/>
      <c r="K96" s="52">
        <v>9</v>
      </c>
      <c r="L96" s="100">
        <v>319</v>
      </c>
      <c r="M96" s="101"/>
    </row>
    <row r="97" spans="1:13" ht="23.25" customHeight="1">
      <c r="A97" s="11">
        <v>483100</v>
      </c>
      <c r="B97" s="16" t="s">
        <v>85</v>
      </c>
      <c r="C97" s="66"/>
      <c r="D97" s="49">
        <f t="shared" si="16"/>
        <v>312</v>
      </c>
      <c r="E97" s="4"/>
      <c r="F97" s="4"/>
      <c r="G97" s="4">
        <v>145</v>
      </c>
      <c r="H97" s="4"/>
      <c r="I97" s="4"/>
      <c r="J97" s="20">
        <v>167</v>
      </c>
      <c r="K97" s="25"/>
      <c r="L97" s="100">
        <v>32</v>
      </c>
      <c r="M97" s="101">
        <v>2</v>
      </c>
    </row>
    <row r="98" spans="1:13" s="44" customFormat="1" ht="23.25" customHeight="1">
      <c r="A98" s="11">
        <v>485100</v>
      </c>
      <c r="B98" s="16" t="s">
        <v>119</v>
      </c>
      <c r="C98" s="66"/>
      <c r="D98" s="49">
        <f t="shared" si="16"/>
        <v>0</v>
      </c>
      <c r="E98" s="4"/>
      <c r="F98" s="4"/>
      <c r="G98" s="4"/>
      <c r="H98" s="4"/>
      <c r="I98" s="4"/>
      <c r="J98" s="20"/>
      <c r="K98" s="25"/>
      <c r="L98" s="100"/>
      <c r="M98" s="101">
        <v>21</v>
      </c>
    </row>
    <row r="99" spans="1:13" ht="31.5" customHeight="1">
      <c r="A99" s="165" t="s">
        <v>79</v>
      </c>
      <c r="B99" s="15" t="s">
        <v>71</v>
      </c>
      <c r="C99" s="67">
        <f>C100+C101+C103+C104</f>
        <v>0</v>
      </c>
      <c r="D99" s="49">
        <f t="shared" si="16"/>
        <v>494</v>
      </c>
      <c r="E99" s="3">
        <f aca="true" t="shared" si="17" ref="E99:M99">E100+E101+E103+E104</f>
        <v>0</v>
      </c>
      <c r="F99" s="3">
        <f t="shared" si="17"/>
        <v>0</v>
      </c>
      <c r="G99" s="3">
        <f t="shared" si="17"/>
        <v>452</v>
      </c>
      <c r="H99" s="3">
        <f t="shared" si="17"/>
        <v>0</v>
      </c>
      <c r="I99" s="3">
        <f t="shared" si="17"/>
        <v>0</v>
      </c>
      <c r="J99" s="3">
        <f t="shared" si="17"/>
        <v>42</v>
      </c>
      <c r="K99" s="83">
        <f t="shared" si="17"/>
        <v>1670</v>
      </c>
      <c r="L99" s="110">
        <f t="shared" si="17"/>
        <v>1909</v>
      </c>
      <c r="M99" s="111">
        <f t="shared" si="17"/>
        <v>0</v>
      </c>
    </row>
    <row r="100" spans="1:13" ht="30.75" customHeight="1">
      <c r="A100" s="165"/>
      <c r="B100" s="16" t="s">
        <v>58</v>
      </c>
      <c r="C100" s="58"/>
      <c r="D100" s="49">
        <f t="shared" si="16"/>
        <v>494</v>
      </c>
      <c r="E100" s="4"/>
      <c r="F100" s="4"/>
      <c r="G100" s="4">
        <v>452</v>
      </c>
      <c r="H100" s="4"/>
      <c r="I100" s="4"/>
      <c r="J100" s="20">
        <v>42</v>
      </c>
      <c r="K100" s="25"/>
      <c r="L100" s="100"/>
      <c r="M100" s="101"/>
    </row>
    <row r="101" spans="1:13" ht="32.25" customHeight="1">
      <c r="A101" s="23" t="s">
        <v>80</v>
      </c>
      <c r="B101" s="16" t="s">
        <v>59</v>
      </c>
      <c r="C101" s="58"/>
      <c r="D101" s="49">
        <f t="shared" si="16"/>
        <v>0</v>
      </c>
      <c r="E101" s="4"/>
      <c r="F101" s="4"/>
      <c r="G101" s="4"/>
      <c r="H101" s="4"/>
      <c r="I101" s="4"/>
      <c r="J101" s="20"/>
      <c r="K101" s="52">
        <v>506</v>
      </c>
      <c r="L101" s="100">
        <v>91</v>
      </c>
      <c r="M101" s="101"/>
    </row>
    <row r="102" spans="1:13" ht="3" customHeight="1">
      <c r="A102" s="11">
        <v>512400</v>
      </c>
      <c r="B102" s="16" t="s">
        <v>60</v>
      </c>
      <c r="C102" s="58"/>
      <c r="D102" s="5">
        <v>0</v>
      </c>
      <c r="E102" s="4"/>
      <c r="F102" s="4"/>
      <c r="G102" s="4"/>
      <c r="H102" s="4"/>
      <c r="I102" s="4"/>
      <c r="J102" s="20"/>
      <c r="K102" s="25"/>
      <c r="L102" s="123"/>
      <c r="M102" s="124"/>
    </row>
    <row r="103" spans="1:13" ht="33.75" customHeight="1">
      <c r="A103" s="11">
        <v>512500</v>
      </c>
      <c r="B103" s="16" t="s">
        <v>82</v>
      </c>
      <c r="C103" s="58"/>
      <c r="D103" s="49">
        <f>J103+I103+H103+G103+F103+E103</f>
        <v>0</v>
      </c>
      <c r="E103" s="4"/>
      <c r="F103" s="4"/>
      <c r="G103" s="4"/>
      <c r="H103" s="4"/>
      <c r="I103" s="4"/>
      <c r="J103" s="20"/>
      <c r="K103" s="52">
        <v>1164</v>
      </c>
      <c r="L103" s="100">
        <v>390</v>
      </c>
      <c r="M103" s="95"/>
    </row>
    <row r="104" spans="1:13" ht="12.75" customHeight="1">
      <c r="A104" s="11">
        <v>512900</v>
      </c>
      <c r="B104" s="42" t="s">
        <v>81</v>
      </c>
      <c r="C104" s="69"/>
      <c r="D104" s="49">
        <f>J104+I104+H104+G104+F104+E104</f>
        <v>0</v>
      </c>
      <c r="E104" s="43"/>
      <c r="F104" s="43"/>
      <c r="G104" s="43"/>
      <c r="H104" s="43"/>
      <c r="I104" s="43"/>
      <c r="J104" s="39"/>
      <c r="K104" s="25"/>
      <c r="L104" s="100">
        <v>1428</v>
      </c>
      <c r="M104" s="101"/>
    </row>
    <row r="105" spans="1:15" ht="45.75" customHeight="1" thickBot="1">
      <c r="A105" s="11"/>
      <c r="B105" s="17" t="s">
        <v>72</v>
      </c>
      <c r="C105" s="62">
        <f>C27+C33+C34+C35+C40+C41+C42+C73+C76+C88+C93+C99+C55+C69</f>
        <v>0</v>
      </c>
      <c r="D105" s="49">
        <f>J105+I105+H105+G105+F105+E105</f>
        <v>121021</v>
      </c>
      <c r="E105" s="7">
        <f aca="true" t="shared" si="18" ref="E105:M105">E27+E33+E34+E35+E40+E41+E42+E73+E76+E88+E93+E99+E55+E69</f>
        <v>0</v>
      </c>
      <c r="F105" s="7">
        <v>0</v>
      </c>
      <c r="G105" s="7">
        <f t="shared" si="18"/>
        <v>13000</v>
      </c>
      <c r="H105" s="7">
        <f t="shared" si="18"/>
        <v>106321</v>
      </c>
      <c r="I105" s="7">
        <f t="shared" si="18"/>
        <v>0</v>
      </c>
      <c r="J105" s="7">
        <f>J27+J33+J34+J35+J40+J41+J42+J73+J76+J88+J93+J99+J55+J69</f>
        <v>1700</v>
      </c>
      <c r="K105" s="87">
        <f t="shared" si="18"/>
        <v>112567</v>
      </c>
      <c r="L105" s="125">
        <f t="shared" si="18"/>
        <v>106765</v>
      </c>
      <c r="M105" s="126">
        <f t="shared" si="18"/>
        <v>31424</v>
      </c>
      <c r="O105" s="76"/>
    </row>
    <row r="106" spans="11:12" ht="15">
      <c r="K106" s="27"/>
      <c r="L106" s="77"/>
    </row>
    <row r="107" spans="1:13" s="44" customFormat="1" ht="64.5" customHeight="1">
      <c r="A107" s="11"/>
      <c r="B107" s="15" t="s">
        <v>113</v>
      </c>
      <c r="C107" s="58" t="s">
        <v>108</v>
      </c>
      <c r="D107" s="3" t="s">
        <v>109</v>
      </c>
      <c r="E107" s="28" t="s">
        <v>118</v>
      </c>
      <c r="F107" s="4"/>
      <c r="G107" s="28" t="s">
        <v>111</v>
      </c>
      <c r="H107" s="28" t="s">
        <v>112</v>
      </c>
      <c r="I107" s="4"/>
      <c r="J107" s="60" t="s">
        <v>110</v>
      </c>
      <c r="K107" s="5"/>
      <c r="L107" s="51"/>
      <c r="M107" s="73"/>
    </row>
    <row r="108" spans="1:13" ht="42" customHeight="1">
      <c r="A108" s="11"/>
      <c r="B108" s="15" t="s">
        <v>105</v>
      </c>
      <c r="C108" s="58"/>
      <c r="D108" s="5">
        <f>D19</f>
        <v>121021</v>
      </c>
      <c r="E108" s="4">
        <f>SUM(E10:E18)</f>
        <v>0</v>
      </c>
      <c r="F108" s="4"/>
      <c r="G108" s="4">
        <f>SUM(G10:G18)</f>
        <v>13000</v>
      </c>
      <c r="H108" s="4">
        <f>H19</f>
        <v>106321</v>
      </c>
      <c r="I108" s="4">
        <f>I19</f>
        <v>0</v>
      </c>
      <c r="J108" s="20">
        <f>SUM(J10:J18)</f>
        <v>1700</v>
      </c>
      <c r="K108" s="5"/>
      <c r="L108" s="51"/>
      <c r="M108" s="72"/>
    </row>
    <row r="109" spans="1:13" s="44" customFormat="1" ht="36.75" customHeight="1">
      <c r="A109" s="165"/>
      <c r="B109" s="15" t="s">
        <v>106</v>
      </c>
      <c r="C109" s="58"/>
      <c r="D109" s="5">
        <v>121021</v>
      </c>
      <c r="E109" s="4"/>
      <c r="F109" s="4"/>
      <c r="G109" s="4">
        <v>13000</v>
      </c>
      <c r="H109" s="4">
        <v>106321</v>
      </c>
      <c r="I109" s="4"/>
      <c r="J109" s="20">
        <v>1700</v>
      </c>
      <c r="K109" s="5"/>
      <c r="L109" s="51"/>
      <c r="M109" s="72"/>
    </row>
    <row r="110" spans="1:13" s="44" customFormat="1" ht="30.75" customHeight="1">
      <c r="A110" s="165"/>
      <c r="B110" s="61" t="s">
        <v>107</v>
      </c>
      <c r="C110" s="54">
        <f>C108-C109</f>
        <v>0</v>
      </c>
      <c r="D110" s="5">
        <f>D108-D109</f>
        <v>0</v>
      </c>
      <c r="E110" s="32">
        <f>E108-E109</f>
        <v>0</v>
      </c>
      <c r="F110" s="32"/>
      <c r="G110" s="32">
        <f>G108-G109</f>
        <v>0</v>
      </c>
      <c r="H110" s="32">
        <f>H108-H109</f>
        <v>0</v>
      </c>
      <c r="I110" s="32">
        <f>I108-I109</f>
        <v>0</v>
      </c>
      <c r="J110" s="33">
        <f>J108-J109</f>
        <v>0</v>
      </c>
      <c r="K110" s="50"/>
      <c r="L110" s="53"/>
      <c r="M110" s="74">
        <f>M108-M109</f>
        <v>0</v>
      </c>
    </row>
    <row r="111" spans="1:12" s="44" customFormat="1" ht="15">
      <c r="A111" s="14"/>
      <c r="C111" s="70"/>
      <c r="K111" s="27"/>
      <c r="L111" s="27"/>
    </row>
    <row r="112" spans="1:12" s="44" customFormat="1" ht="15">
      <c r="A112" s="14"/>
      <c r="K112" s="27"/>
      <c r="L112" s="27"/>
    </row>
    <row r="113" spans="1:12" s="44" customFormat="1" ht="15">
      <c r="A113" s="14"/>
      <c r="K113" s="27"/>
      <c r="L113" s="27"/>
    </row>
    <row r="114" spans="1:12" ht="15">
      <c r="A114" s="14"/>
      <c r="K114" s="27"/>
      <c r="L114" s="27"/>
    </row>
    <row r="115" spans="1:13" ht="15">
      <c r="A115" s="14"/>
      <c r="B115" s="44"/>
      <c r="C115" s="44"/>
      <c r="D115" s="44"/>
      <c r="E115" s="44"/>
      <c r="F115" s="44"/>
      <c r="G115" s="44"/>
      <c r="H115" s="44"/>
      <c r="I115" s="44"/>
      <c r="J115" s="44"/>
      <c r="K115" s="27"/>
      <c r="L115" s="27"/>
      <c r="M115" s="44"/>
    </row>
    <row r="116" spans="1:12" s="44" customFormat="1" ht="15">
      <c r="A116" s="14"/>
      <c r="K116" s="27"/>
      <c r="L116" s="27"/>
    </row>
    <row r="117" spans="1:13" ht="15">
      <c r="A117" s="14"/>
      <c r="B117" s="44"/>
      <c r="C117" s="44"/>
      <c r="D117" s="44"/>
      <c r="E117" s="44"/>
      <c r="F117" s="44"/>
      <c r="G117" s="44"/>
      <c r="H117" s="44"/>
      <c r="I117" s="44"/>
      <c r="J117" s="44"/>
      <c r="K117" s="27"/>
      <c r="L117" s="27"/>
      <c r="M117" s="44"/>
    </row>
    <row r="118" spans="1:12" ht="15">
      <c r="A118" s="14"/>
      <c r="K118" s="27"/>
      <c r="L118" s="27"/>
    </row>
    <row r="119" spans="1:12" ht="15">
      <c r="A119" s="14"/>
      <c r="K119" s="27"/>
      <c r="L119" s="27"/>
    </row>
    <row r="120" spans="1:13" ht="15">
      <c r="A120" s="14"/>
      <c r="B120" s="44"/>
      <c r="C120" s="44"/>
      <c r="D120" s="44"/>
      <c r="E120" s="44"/>
      <c r="F120" s="44"/>
      <c r="G120" s="44"/>
      <c r="H120" s="44"/>
      <c r="I120" s="44"/>
      <c r="J120" s="44"/>
      <c r="K120" s="27"/>
      <c r="L120" s="27"/>
      <c r="M120" s="44"/>
    </row>
    <row r="121" spans="1:12" ht="15">
      <c r="A121" s="14"/>
      <c r="K121" s="27"/>
      <c r="L121" s="27"/>
    </row>
    <row r="122" ht="15">
      <c r="A122" s="14"/>
    </row>
  </sheetData>
  <sheetProtection/>
  <mergeCells count="52">
    <mergeCell ref="A109:A110"/>
    <mergeCell ref="A72:A74"/>
    <mergeCell ref="A99:A100"/>
    <mergeCell ref="B36:B38"/>
    <mergeCell ref="C36:C38"/>
    <mergeCell ref="E37:H37"/>
    <mergeCell ref="D37:D38"/>
    <mergeCell ref="B46:B48"/>
    <mergeCell ref="C46:C48"/>
    <mergeCell ref="D46:J46"/>
    <mergeCell ref="D47:D48"/>
    <mergeCell ref="I37:I38"/>
    <mergeCell ref="D36:J36"/>
    <mergeCell ref="D24:D25"/>
    <mergeCell ref="D23:J23"/>
    <mergeCell ref="E24:H24"/>
    <mergeCell ref="J24:J25"/>
    <mergeCell ref="J37:J38"/>
    <mergeCell ref="I24:I25"/>
    <mergeCell ref="E47:H47"/>
    <mergeCell ref="C23:C25"/>
    <mergeCell ref="A33:A34"/>
    <mergeCell ref="A25:A26"/>
    <mergeCell ref="A14:A15"/>
    <mergeCell ref="B23:B25"/>
    <mergeCell ref="I7:I8"/>
    <mergeCell ref="J7:J8"/>
    <mergeCell ref="A6:A8"/>
    <mergeCell ref="B6:B8"/>
    <mergeCell ref="D7:D8"/>
    <mergeCell ref="C6:C8"/>
    <mergeCell ref="D6:J6"/>
    <mergeCell ref="E7:H7"/>
    <mergeCell ref="I47:I48"/>
    <mergeCell ref="J47:J48"/>
    <mergeCell ref="A48:A49"/>
    <mergeCell ref="B65:B67"/>
    <mergeCell ref="C65:C67"/>
    <mergeCell ref="D65:J65"/>
    <mergeCell ref="D66:D67"/>
    <mergeCell ref="E66:H66"/>
    <mergeCell ref="I66:I67"/>
    <mergeCell ref="J66:J67"/>
    <mergeCell ref="A67:A68"/>
    <mergeCell ref="B83:B85"/>
    <mergeCell ref="C83:C85"/>
    <mergeCell ref="D83:J83"/>
    <mergeCell ref="D84:D85"/>
    <mergeCell ref="E84:H84"/>
    <mergeCell ref="I84:I85"/>
    <mergeCell ref="J84:J85"/>
    <mergeCell ref="A85:A8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pc05</dc:creator>
  <cp:keywords/>
  <dc:description/>
  <cp:lastModifiedBy>pc05</cp:lastModifiedBy>
  <cp:lastPrinted>2019-10-08T09:45:40Z</cp:lastPrinted>
  <dcterms:created xsi:type="dcterms:W3CDTF">2015-04-13T13:09:20Z</dcterms:created>
  <dcterms:modified xsi:type="dcterms:W3CDTF">2019-10-08T09:46:46Z</dcterms:modified>
  <cp:category/>
  <cp:version/>
  <cp:contentType/>
  <cp:contentStatus/>
</cp:coreProperties>
</file>